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640" windowHeight="11760"/>
  </bookViews>
  <sheets>
    <sheet name="Troškovnik" sheetId="1" r:id="rId1"/>
    <sheet name="REKAPITULACIJA" sheetId="2" r:id="rId2"/>
  </sheets>
  <definedNames>
    <definedName name="_xlnm.Print_Area" localSheetId="0">Troškovnik!$A$1:$F$102</definedName>
  </definedNames>
  <calcPr calcId="125725"/>
</workbook>
</file>

<file path=xl/calcChain.xml><?xml version="1.0" encoding="utf-8"?>
<calcChain xmlns="http://schemas.openxmlformats.org/spreadsheetml/2006/main">
  <c r="D6" i="2"/>
  <c r="D5"/>
  <c r="D4"/>
  <c r="D3"/>
  <c r="B7"/>
  <c r="B6"/>
  <c r="B5"/>
  <c r="H12" i="1"/>
  <c r="H42"/>
  <c r="H69"/>
  <c r="F15"/>
  <c r="F17"/>
  <c r="F19"/>
  <c r="F24"/>
  <c r="F25"/>
  <c r="F26"/>
  <c r="F28"/>
  <c r="F32"/>
  <c r="F34"/>
  <c r="F36"/>
  <c r="F38"/>
  <c r="F40"/>
  <c r="F46"/>
  <c r="F48"/>
  <c r="F53"/>
  <c r="F54"/>
  <c r="F55"/>
  <c r="F57"/>
  <c r="F61"/>
  <c r="F63"/>
  <c r="F65"/>
  <c r="F67"/>
  <c r="F73"/>
  <c r="F75"/>
  <c r="F77"/>
  <c r="F79"/>
  <c r="F81"/>
  <c r="F83"/>
  <c r="F85"/>
  <c r="F87"/>
  <c r="F89"/>
  <c r="F93"/>
  <c r="H91" s="1"/>
  <c r="D7" i="2" s="1"/>
  <c r="F10" i="1"/>
  <c r="F8"/>
  <c r="H4" s="1"/>
  <c r="F99" l="1"/>
  <c r="B4" i="2"/>
  <c r="B3"/>
  <c r="F100" i="1" l="1"/>
  <c r="D9" i="2"/>
  <c r="F101" i="1" l="1"/>
  <c r="D11" i="2" s="1"/>
  <c r="D10"/>
</calcChain>
</file>

<file path=xl/sharedStrings.xml><?xml version="1.0" encoding="utf-8"?>
<sst xmlns="http://schemas.openxmlformats.org/spreadsheetml/2006/main" count="137" uniqueCount="103">
  <si>
    <t>BETONSKI I ZIDARSKI RADOVI</t>
  </si>
  <si>
    <t>kamen 10-50(60)cm</t>
  </si>
  <si>
    <t>mort M20</t>
  </si>
  <si>
    <t>IZVEDBA DRENAŽE IZA ZIDA</t>
  </si>
  <si>
    <t>4.1.1.</t>
  </si>
  <si>
    <t>4.1.2.</t>
  </si>
  <si>
    <t>Redni 
broj</t>
  </si>
  <si>
    <t>Opis stavke</t>
  </si>
  <si>
    <t>Jedinica
mjere</t>
  </si>
  <si>
    <t>Količina</t>
  </si>
  <si>
    <t>Jedinična
cijena</t>
  </si>
  <si>
    <t>Ukupno</t>
  </si>
  <si>
    <t>PRIPREMNI RADOVI</t>
  </si>
  <si>
    <t>kom</t>
  </si>
  <si>
    <r>
      <t>m</t>
    </r>
    <r>
      <rPr>
        <vertAlign val="superscript"/>
        <sz val="10"/>
        <rFont val="Arial"/>
        <family val="2"/>
      </rPr>
      <t>3</t>
    </r>
  </si>
  <si>
    <r>
      <t>m</t>
    </r>
    <r>
      <rPr>
        <vertAlign val="superscript"/>
        <sz val="10"/>
        <rFont val="Arial"/>
        <family val="2"/>
        <charset val="238"/>
      </rPr>
      <t>3</t>
    </r>
  </si>
  <si>
    <t>1.</t>
  </si>
  <si>
    <t>1.1.</t>
  </si>
  <si>
    <t>1.1.1.</t>
  </si>
  <si>
    <t>1.1.2.</t>
  </si>
  <si>
    <r>
      <t>m</t>
    </r>
    <r>
      <rPr>
        <vertAlign val="superscript"/>
        <sz val="10"/>
        <rFont val="Arial"/>
        <family val="2"/>
      </rPr>
      <t>2</t>
    </r>
  </si>
  <si>
    <t>2.</t>
  </si>
  <si>
    <t>TEHNIČKA PRIPREMA GRADILIŠTA</t>
  </si>
  <si>
    <t>2.1.1.</t>
  </si>
  <si>
    <t>2.1.</t>
  </si>
  <si>
    <t xml:space="preserve">ZEMLJANI RADOVI </t>
  </si>
  <si>
    <t>2.1.2.</t>
  </si>
  <si>
    <t>2.2.</t>
  </si>
  <si>
    <t>2.2.1.</t>
  </si>
  <si>
    <t>2.2.2.</t>
  </si>
  <si>
    <t>2.3.</t>
  </si>
  <si>
    <r>
      <t>m</t>
    </r>
    <r>
      <rPr>
        <vertAlign val="superscript"/>
        <sz val="10"/>
        <rFont val="Arial"/>
        <family val="2"/>
      </rPr>
      <t>'</t>
    </r>
  </si>
  <si>
    <t>2.3.1.</t>
  </si>
  <si>
    <t>2.3.2.</t>
  </si>
  <si>
    <t>2.3.3.</t>
  </si>
  <si>
    <t>3.1.</t>
  </si>
  <si>
    <t>3.1.1.</t>
  </si>
  <si>
    <t>3.2.</t>
  </si>
  <si>
    <t>3.2.1.</t>
  </si>
  <si>
    <t>3.2.2.</t>
  </si>
  <si>
    <t>3.1.2.</t>
  </si>
  <si>
    <t>REKAPITULACIJA RADOVA</t>
  </si>
  <si>
    <t>UKUPNO</t>
  </si>
  <si>
    <t>PDV (25%)</t>
  </si>
  <si>
    <t>SVEUKUPNO</t>
  </si>
  <si>
    <t>h</t>
  </si>
  <si>
    <t>m'</t>
  </si>
  <si>
    <t>SVEUKUPNO:</t>
  </si>
  <si>
    <t>UKUPNO:</t>
  </si>
  <si>
    <t>PDV(25%):</t>
  </si>
  <si>
    <r>
      <rPr>
        <b/>
        <sz val="10"/>
        <rFont val="Arial"/>
        <family val="2"/>
        <charset val="238"/>
      </rPr>
      <t xml:space="preserve">Ručno iskolčenje radova:
</t>
    </r>
    <r>
      <rPr>
        <sz val="10"/>
        <rFont val="Arial"/>
        <family val="2"/>
        <charset val="238"/>
      </rPr>
      <t>Ručno iskolčenje radova mjernom trakom, nivelirom ili ostalim mjernim pomagalima. Stavka obuhvaća iskolčenje svih elemenata sanacije klizišta, prema profilima iz tlocrta i presjeka tehničkog riješenja. Obuhvaćeno je iskolčenje i održavanje iskolčenja za vrijeme radova, te sva mjerenja kojima se podaci iz elaborata prenose na teren i obrnuto, osiguranje iskolčenja, profiliranje i obnavljanje za cijelo vrijeme izvođenja radova.
Obračun komplet.</t>
    </r>
  </si>
  <si>
    <r>
      <t xml:space="preserve">Tehnička priprema radilišta za rad: 
</t>
    </r>
    <r>
      <rPr>
        <sz val="10"/>
        <rFont val="Arial"/>
        <family val="2"/>
        <charset val="238"/>
      </rPr>
      <t>Tehnička priprema radilišta za rad. Odnosi se na dužnosti izvoditelja radova da izradi i dostavi plan organizacije gradilišta, plan tehničke pripreme i dinamički plan izvođenja na sanaciji klizišta. U stavku je također potrebno uračunati i izradu završnog izvješća o izvedenim radovima sa ucrtavanjem svih izvedenih elemenata, prema važećem pravilniku.</t>
    </r>
  </si>
  <si>
    <t>PRIPREMA TERENA</t>
  </si>
  <si>
    <t>5.1.</t>
  </si>
  <si>
    <t>UREĐENJE TERENA NAKON SANACIJE</t>
  </si>
  <si>
    <t xml:space="preserve">TROŠKOVNIK RADOVA
SANACIJA KLIZIŠTA 
</t>
  </si>
  <si>
    <t xml:space="preserve">beton C 20/25 </t>
  </si>
  <si>
    <r>
      <rPr>
        <b/>
        <sz val="10"/>
        <rFont val="Arial"/>
        <family val="2"/>
        <charset val="238"/>
      </rPr>
      <t xml:space="preserve">Izvedba drenažnih cijevi DN120:
</t>
    </r>
    <r>
      <rPr>
        <sz val="10"/>
        <rFont val="Arial"/>
        <family val="2"/>
        <charset val="238"/>
      </rPr>
      <t>Ova stavka uključuje nabavu, dopremu i polaganje drenažnih PEHD cijevi DN 120 mm, sa svim spojnim elementima. Cijev se spaja u postojeću drenažu iza zida sa izvedbom spoja na sabirno okno.
Obračun po m' kompletno ugrađene drenažne cijevi.</t>
    </r>
  </si>
  <si>
    <r>
      <rPr>
        <b/>
        <sz val="10"/>
        <rFont val="Arial"/>
        <family val="2"/>
        <charset val="238"/>
      </rPr>
      <t>Prijevoz materijala i deponiranje:</t>
    </r>
    <r>
      <rPr>
        <sz val="10"/>
        <rFont val="Arial"/>
        <family val="2"/>
        <charset val="238"/>
      </rPr>
      <t xml:space="preserve">
Ova stavka uključuje odvoz i deponiranje iskopanog materijala na obližnju deponiju sa planiranjem iste. Deponiju osigurava izvoditelj radova. Obračun se izvodi u m</t>
    </r>
    <r>
      <rPr>
        <vertAlign val="superscript"/>
        <sz val="10"/>
        <rFont val="Arial"/>
        <family val="2"/>
        <charset val="238"/>
      </rPr>
      <t>3</t>
    </r>
    <r>
      <rPr>
        <sz val="10"/>
        <rFont val="Arial"/>
        <family val="2"/>
        <charset val="238"/>
      </rPr>
      <t xml:space="preserve"> materijala odvezenog u prirodno sraslom stanju.</t>
    </r>
  </si>
  <si>
    <t>4.1.</t>
  </si>
  <si>
    <r>
      <rPr>
        <b/>
        <sz val="10"/>
        <rFont val="Arial"/>
        <family val="2"/>
        <charset val="238"/>
      </rPr>
      <t xml:space="preserve">Strojno planiranje padine:
</t>
    </r>
    <r>
      <rPr>
        <sz val="10"/>
        <rFont val="Arial"/>
        <family val="2"/>
        <charset val="238"/>
      </rPr>
      <t>Strojno planiranje padine nakon izvedene kolničke konstrukcije i potpornog zida, po završetku svih zemljanih radova u zoni klizišta. 
Obračun prema satu rada.</t>
    </r>
  </si>
  <si>
    <t>IZVEDBA POTPORNOG ZIDA 2, st. 0+005 do 0+023m, L=18 m'</t>
  </si>
  <si>
    <r>
      <rPr>
        <b/>
        <sz val="10"/>
        <rFont val="Arial"/>
        <family val="2"/>
        <charset val="238"/>
      </rPr>
      <t>Iskop tla "C" kategorije:</t>
    </r>
    <r>
      <rPr>
        <sz val="10"/>
        <rFont val="Arial"/>
        <family val="2"/>
        <charset val="238"/>
      </rPr>
      <t xml:space="preserve">
Ova stavka uključuje strojni iskop zemljanog materijala C kategorije uz ostatke pristupnog puta zahvaćenog u procesu klizanja, na poziciji budućeg potpornog zida 2. Iskop se vrši u dužini 18 m' od stacionaže 0+005 do 0+023 m, u dužini 18 m' u kampdama ne dužim od 4 m'. Širina iskopa je 2 m, a visina 3.8 m. Rad obuhvaća iskop i utovar na prijevozna sredstva. Iskop se obavlja prema visinskim kotama iz priloga, te propisanim nagibima. Obračun prema m</t>
    </r>
    <r>
      <rPr>
        <vertAlign val="superscript"/>
        <sz val="10"/>
        <rFont val="Arial"/>
        <family val="2"/>
        <charset val="238"/>
      </rPr>
      <t>3</t>
    </r>
    <r>
      <rPr>
        <sz val="10"/>
        <rFont val="Arial"/>
        <family val="2"/>
        <charset val="238"/>
      </rPr>
      <t xml:space="preserve"> iskopanog materijala u sraslom stanju.</t>
    </r>
  </si>
  <si>
    <r>
      <rPr>
        <b/>
        <sz val="10"/>
        <rFont val="Arial"/>
        <family val="2"/>
        <charset val="238"/>
      </rPr>
      <t>Iskop tla kliznog tijela"C" kategorije:</t>
    </r>
    <r>
      <rPr>
        <sz val="10"/>
        <rFont val="Arial"/>
        <family val="2"/>
        <charset val="238"/>
      </rPr>
      <t xml:space="preserve">
Ova stavka uključuje strojni iskop zemljanog materijala C kategorije na pozicji kliznog tijela iznad budućeg potpornog zida 2. Iskop se vrši u dužini 20 m'  te širini oko 10 m , prosječne visine 1 m.  Obračun prema m</t>
    </r>
    <r>
      <rPr>
        <vertAlign val="superscript"/>
        <sz val="10"/>
        <rFont val="Arial"/>
        <family val="2"/>
        <charset val="238"/>
      </rPr>
      <t>3</t>
    </r>
    <r>
      <rPr>
        <sz val="10"/>
        <rFont val="Arial"/>
        <family val="2"/>
        <charset val="238"/>
      </rPr>
      <t xml:space="preserve"> iskopanog materijala u sraslom stanju.</t>
    </r>
  </si>
  <si>
    <t>2.1.3.</t>
  </si>
  <si>
    <r>
      <rPr>
        <b/>
        <sz val="10"/>
        <rFont val="Arial"/>
        <family val="2"/>
        <charset val="238"/>
      </rPr>
      <t>Izvedba potpornog zida 2:</t>
    </r>
    <r>
      <rPr>
        <sz val="10"/>
        <rFont val="Arial"/>
        <family val="2"/>
        <charset val="238"/>
      </rPr>
      <t xml:space="preserve">
Ova stavka uključuje nabavu, dopremu i ugradnju  kamena dimenzija 10-50 (60) cm, koji će se koristiti za izradu potpornog zida. Kameni materijal postavlja se na dno jame, na prethodno postavljenu betonsku podlogu. Ova stavka obuhvaća i nabavu, dopremu i ugradnju betona C 20/25 za popunjavanje šupljina između kamena, koja se količinom procjenjuje na 30% ukupnog volumena zida. Kamen se polaže u slojevima, čije se šupljine zapunjavaju navedenim betonom C20/25. Vidljivo lice zida se između kamena obrađuje mortom M20 otpornim na udarnu kišu. Veličina zrna pijeska u mortu je 0.2 do 5mm. Kamen prije ugradnje mora biti čist od glinovitih čestica. Ugradnja se vrši prema dimenzijama danim u tlocrtu i presjeku u prilogu. Visina temeljne stope je 1.5 m, širina 1.8 m, dok je nadtemeljni zid širine krune 0.6 m, u dnu 1.2 m, te visine 2.3 m. Obračun po m</t>
    </r>
    <r>
      <rPr>
        <vertAlign val="superscript"/>
        <sz val="10"/>
        <rFont val="Arial"/>
        <family val="2"/>
        <charset val="238"/>
      </rPr>
      <t>3</t>
    </r>
    <r>
      <rPr>
        <sz val="10"/>
        <rFont val="Arial"/>
        <family val="2"/>
        <charset val="238"/>
      </rPr>
      <t xml:space="preserve"> ugrađenog kamena i betona.</t>
    </r>
  </si>
  <si>
    <r>
      <rPr>
        <b/>
        <sz val="10"/>
        <rFont val="Arial"/>
        <family val="2"/>
        <charset val="238"/>
      </rPr>
      <t>Izvedba krune potpornog zida:</t>
    </r>
    <r>
      <rPr>
        <sz val="10"/>
        <rFont val="Arial"/>
        <family val="2"/>
        <charset val="238"/>
      </rPr>
      <t xml:space="preserve">
Ova stavka uključuje nabavu, dopremu i ugradnju betona za izvedbu krune potporne konstrukcije. Izvodi se od betona C25/30, širini 0.6 m,u visini 0.2 m, dužine 18 m'. Obračun po m</t>
    </r>
    <r>
      <rPr>
        <vertAlign val="superscript"/>
        <sz val="10"/>
        <rFont val="Arial"/>
        <family val="2"/>
        <charset val="238"/>
      </rPr>
      <t>3</t>
    </r>
    <r>
      <rPr>
        <sz val="10"/>
        <rFont val="Arial"/>
        <family val="2"/>
        <charset val="238"/>
      </rPr>
      <t xml:space="preserve"> ugrađenog betona.</t>
    </r>
  </si>
  <si>
    <r>
      <rPr>
        <b/>
        <sz val="10"/>
        <rFont val="Arial"/>
        <family val="2"/>
        <charset val="238"/>
      </rPr>
      <t xml:space="preserve">Izvedba podložnog betona drenaže:
</t>
    </r>
    <r>
      <rPr>
        <sz val="10"/>
        <rFont val="Arial"/>
        <family val="2"/>
        <charset val="238"/>
      </rPr>
      <t>Izvedba betonske podloge drenaže zida, visine 0.15 m, širine 0.3 m u poprečnom padu prema drenažnoj cijevi, od betona C16/20 na koju se polaže drenažna cijev. U cijenu uračunata nabava doprema i ugradnja betona. Obračun po m</t>
    </r>
    <r>
      <rPr>
        <vertAlign val="superscript"/>
        <sz val="10"/>
        <rFont val="Arial"/>
        <family val="2"/>
        <charset val="238"/>
      </rPr>
      <t>3</t>
    </r>
    <r>
      <rPr>
        <sz val="10"/>
        <rFont val="Arial"/>
        <family val="2"/>
        <charset val="238"/>
      </rPr>
      <t xml:space="preserve"> ugrađenog betona C16/20.</t>
    </r>
  </si>
  <si>
    <r>
      <rPr>
        <b/>
        <sz val="10"/>
        <rFont val="Arial"/>
        <family val="2"/>
        <charset val="238"/>
      </rPr>
      <t>Izvedba drenažnog zasipa:</t>
    </r>
    <r>
      <rPr>
        <sz val="10"/>
        <rFont val="Arial"/>
        <family val="2"/>
        <charset val="238"/>
      </rPr>
      <t xml:space="preserve">
Ova stavka uključuje nabavu, dopremu i ugradnju drenažnog separiranog drobljenog kamena dimenzija 32-63 mm, za izradu drenažnog zasipa iza potporne konstrukcije. Kamen se postavlja u prosječnoj širini 0.5 m, visine 1.5 m, u dužini 18 m' na prethodno postavljene drenažne cijevi.  
Obračun prema m</t>
    </r>
    <r>
      <rPr>
        <vertAlign val="superscript"/>
        <sz val="10"/>
        <rFont val="Arial"/>
        <family val="2"/>
        <charset val="238"/>
      </rPr>
      <t>3</t>
    </r>
    <r>
      <rPr>
        <sz val="10"/>
        <rFont val="Arial"/>
        <family val="2"/>
        <charset val="238"/>
      </rPr>
      <t xml:space="preserve"> ugrađenog materijala u zbijenom stanju.</t>
    </r>
  </si>
  <si>
    <t>2.3.4.</t>
  </si>
  <si>
    <r>
      <rPr>
        <b/>
        <sz val="10"/>
        <rFont val="Arial"/>
        <family val="2"/>
        <charset val="238"/>
      </rPr>
      <t>Izvedba glinenog čepa materijal "C" kategorije:</t>
    </r>
    <r>
      <rPr>
        <sz val="10"/>
        <rFont val="Arial"/>
        <family val="2"/>
        <charset val="238"/>
      </rPr>
      <t xml:space="preserve">
Ova stavka uključuje izvedbu glinenog čepa zemljanim materijalom iz iskopa C kategorije na pozicji iznad budućeg potpornog zida 2. Dimenzija 1.0 m širine 2 m. Obračun prema m</t>
    </r>
    <r>
      <rPr>
        <vertAlign val="superscript"/>
        <sz val="10"/>
        <rFont val="Arial"/>
        <family val="2"/>
        <charset val="238"/>
      </rPr>
      <t>3</t>
    </r>
    <r>
      <rPr>
        <sz val="10"/>
        <rFont val="Arial"/>
        <family val="2"/>
        <charset val="238"/>
      </rPr>
      <t xml:space="preserve"> izvedenog materijala u sraslom stanju.</t>
    </r>
  </si>
  <si>
    <r>
      <rPr>
        <b/>
        <sz val="10"/>
        <rFont val="Arial"/>
        <family val="2"/>
        <charset val="238"/>
      </rPr>
      <t>Prijevoz materijala i deponiranje:</t>
    </r>
    <r>
      <rPr>
        <sz val="10"/>
        <rFont val="Arial"/>
        <family val="2"/>
        <charset val="238"/>
      </rPr>
      <t xml:space="preserve">
Ova stavka uključuje odvoz i deponiranje iskopanog materijala na obližnju deponiju sa planiranjem iste. Deponiju osigurava izvoditelj radova.  Preostali materijal (36 m3) koristi se za zatrpavanje iskopa i niveliranje iza potporne konstrukcije.
Obračun se izvodi u m</t>
    </r>
    <r>
      <rPr>
        <vertAlign val="superscript"/>
        <sz val="10"/>
        <rFont val="Arial"/>
        <family val="2"/>
        <charset val="238"/>
      </rPr>
      <t>3</t>
    </r>
    <r>
      <rPr>
        <sz val="10"/>
        <rFont val="Arial"/>
        <family val="2"/>
        <charset val="238"/>
      </rPr>
      <t xml:space="preserve"> materijala odvezenog u prirodno sraslom stanju.</t>
    </r>
  </si>
  <si>
    <t>2.3.5.</t>
  </si>
  <si>
    <r>
      <rPr>
        <b/>
        <sz val="10"/>
        <rFont val="Arial"/>
        <family val="2"/>
        <charset val="238"/>
      </rPr>
      <t>Izvedba tipskog sabirnog okna SN01 sa poklopcem:</t>
    </r>
    <r>
      <rPr>
        <sz val="10"/>
        <rFont val="Arial"/>
        <family val="2"/>
        <charset val="238"/>
      </rPr>
      <t xml:space="preserve">
Ova stavka uključuje nabavu, dopremu i polaganje tipskog pvc sabirnog okna SO1 promjera 800 mm, visine 4 m, sa vodonepropusnim dnom. Na vrhu se postavlja tipski poklopac.U jediničnu cijenu stavke uključena je, izrada posteljice, te sav spojni pribor za spoj sa drenažnom cijevi te izradom spojnog kanala prema sabirnom oknu SO2. Obračun po komadu kompletno izvedenog slivnika.</t>
    </r>
  </si>
  <si>
    <t>IZVEDBA POTPORNOG ZIDA 1, st. 0+000 do 0+028m, L=28 m'</t>
  </si>
  <si>
    <r>
      <rPr>
        <b/>
        <sz val="10"/>
        <rFont val="Arial"/>
        <family val="2"/>
        <charset val="238"/>
      </rPr>
      <t>Iskop tla "C" kategorije:</t>
    </r>
    <r>
      <rPr>
        <sz val="10"/>
        <rFont val="Arial"/>
        <family val="2"/>
        <charset val="238"/>
      </rPr>
      <t xml:space="preserve">
Ova stavka uključuje strojni iskop zemljanog materijala C kategorije uz ostatke pristupnog puta zahvaćenog u procesu klizanja, na poziciji budućeg potpornog zida 1. Iskop se vrši u dužini 28 m' od stacionaže 0+000 do 0+028 m, u dužini 28 m' u kampdama ne dužim od 4 m'. Širina iskopa je 2 m, a visina 4.0 m. Rad obuhvaća iskop i utovar na prijevozna sredstva. Iskop se obavlja prema visinskim kotama iz priloga, te propisanim nagibima. Obračun prema m</t>
    </r>
    <r>
      <rPr>
        <vertAlign val="superscript"/>
        <sz val="10"/>
        <rFont val="Arial"/>
        <family val="2"/>
        <charset val="238"/>
      </rPr>
      <t>3</t>
    </r>
    <r>
      <rPr>
        <sz val="10"/>
        <rFont val="Arial"/>
        <family val="2"/>
        <charset val="238"/>
      </rPr>
      <t xml:space="preserve"> iskopanog materijala u sraslom stanju.</t>
    </r>
  </si>
  <si>
    <r>
      <rPr>
        <b/>
        <sz val="10"/>
        <rFont val="Arial"/>
        <family val="2"/>
        <charset val="238"/>
      </rPr>
      <t>Prijevoz materijala i deponiranje:</t>
    </r>
    <r>
      <rPr>
        <sz val="10"/>
        <rFont val="Arial"/>
        <family val="2"/>
        <charset val="238"/>
      </rPr>
      <t xml:space="preserve">
Ova stavka uključuje odvoz i deponiranje iskopanog materijala na obližnju deponiju sa planiranjem iste. Deponiju osigurava izvoditelj radova.  
Obračun se izvodi u m</t>
    </r>
    <r>
      <rPr>
        <vertAlign val="superscript"/>
        <sz val="10"/>
        <rFont val="Arial"/>
        <family val="2"/>
        <charset val="238"/>
      </rPr>
      <t>3</t>
    </r>
    <r>
      <rPr>
        <sz val="10"/>
        <rFont val="Arial"/>
        <family val="2"/>
        <charset val="238"/>
      </rPr>
      <t xml:space="preserve"> materijala odvezenog u prirodno sraslom stanju.</t>
    </r>
  </si>
  <si>
    <r>
      <rPr>
        <b/>
        <sz val="10"/>
        <rFont val="Arial"/>
        <family val="2"/>
        <charset val="238"/>
      </rPr>
      <t>Izvedba potpornog zida 1:</t>
    </r>
    <r>
      <rPr>
        <sz val="10"/>
        <rFont val="Arial"/>
        <family val="2"/>
        <charset val="238"/>
      </rPr>
      <t xml:space="preserve">
Ova stavka uključuje nabavu, dopremu i ugradnju  kamena dimenzija 10-50 (60) cm, koji će se koristiti za izradu potpornog zida. Kameni materijal postavlja se na dno jame, na prethodno postavljenu betonsku podlogu. Ova stavka obuhvaća i nabavu, dopremu i ugradnju betona C 20/25 za popunjavanje šupljina između kamena, koja se količinom procjenjuje na 30% ukupnog volumena zida. Kamen se polaže u slojevima, čije se šupljine zapunjavaju navedenim betonom C20/25. Vidljivo lice zida se između kamena obrađuje mortom M20 otpornim na udarnu kišu. Veličina zrna pijeska u mortu je 0.2 do 5mm. Kamen prije ugradnje mora biti čist od glinovitih čestica. Ugradnja se vrši prema dimenzijama danim u tlocrtu i presjeku u prilogu. Visina temeljne stope je 1.5 m, širina 1.8 m, dok je nadtemeljni zid širine krune 0.6 m, u dnu 1.2 m, te visine 2.5 m. Obračun po m</t>
    </r>
    <r>
      <rPr>
        <vertAlign val="superscript"/>
        <sz val="10"/>
        <rFont val="Arial"/>
        <family val="2"/>
        <charset val="238"/>
      </rPr>
      <t>3</t>
    </r>
    <r>
      <rPr>
        <sz val="10"/>
        <rFont val="Arial"/>
        <family val="2"/>
        <charset val="238"/>
      </rPr>
      <t xml:space="preserve"> ugrađenog kamena i betona.</t>
    </r>
  </si>
  <si>
    <r>
      <rPr>
        <b/>
        <sz val="10"/>
        <rFont val="Arial"/>
        <family val="2"/>
        <charset val="238"/>
      </rPr>
      <t>Izvedba krune potpornog zida:</t>
    </r>
    <r>
      <rPr>
        <sz val="10"/>
        <rFont val="Arial"/>
        <family val="2"/>
        <charset val="238"/>
      </rPr>
      <t xml:space="preserve">
Ova stavka uključuje nabavu, dopremu i ugradnju betona za izvedbu krune potporne konstrukcije. Izvodi se od betona C25/30, širini 0.6 m,u visini 0.2 m, dužine 28 m'. Obračun po m</t>
    </r>
    <r>
      <rPr>
        <vertAlign val="superscript"/>
        <sz val="10"/>
        <rFont val="Arial"/>
        <family val="2"/>
        <charset val="238"/>
      </rPr>
      <t>3</t>
    </r>
    <r>
      <rPr>
        <sz val="10"/>
        <rFont val="Arial"/>
        <family val="2"/>
        <charset val="238"/>
      </rPr>
      <t xml:space="preserve"> ugrađenog betona.</t>
    </r>
  </si>
  <si>
    <t>3.3.</t>
  </si>
  <si>
    <t>3.3.1.</t>
  </si>
  <si>
    <t>3.3.2.</t>
  </si>
  <si>
    <r>
      <rPr>
        <b/>
        <sz val="10"/>
        <rFont val="Arial"/>
        <family val="2"/>
        <charset val="238"/>
      </rPr>
      <t xml:space="preserve">Izvedba drenažnih cijevi DN120:
</t>
    </r>
    <r>
      <rPr>
        <sz val="10"/>
        <rFont val="Arial"/>
        <family val="2"/>
        <charset val="238"/>
      </rPr>
      <t>Ova stavka uključuje nabavu, dopremu i polaganje drenažnih PEHD cijevi DN 120 mm, sa svim spojnim elementima. Cijev se spaja u postojeću drenažu iza zida sa izvedbom spoja na sabirno okno. Obratiti pažnju na padove odvodnje. 
Obračun po m' kompletno ugrađene drenažne cijevi.</t>
    </r>
  </si>
  <si>
    <t>3.3.3.</t>
  </si>
  <si>
    <r>
      <rPr>
        <b/>
        <sz val="10"/>
        <rFont val="Arial"/>
        <family val="2"/>
        <charset val="238"/>
      </rPr>
      <t>Izvedba drenažnog zasipa:</t>
    </r>
    <r>
      <rPr>
        <sz val="10"/>
        <rFont val="Arial"/>
        <family val="2"/>
        <charset val="238"/>
      </rPr>
      <t xml:space="preserve">
Ova stavka uključuje nabavu, dopremu i ugradnju drenažnog separiranog drobljenog kamena dimenzija 32-63 mm, za izradu drenažnog zasipa iza potporne konstrukcije. Kamen se postavlja u prosječnoj širini 0.5 m, visine 1.5 m, u dužini 28 m' na prethodno postavljene drenažne cijevi.  
Obračun prema m</t>
    </r>
    <r>
      <rPr>
        <vertAlign val="superscript"/>
        <sz val="10"/>
        <rFont val="Arial"/>
        <family val="2"/>
        <charset val="238"/>
      </rPr>
      <t>3</t>
    </r>
    <r>
      <rPr>
        <sz val="10"/>
        <rFont val="Arial"/>
        <family val="2"/>
        <charset val="238"/>
      </rPr>
      <t xml:space="preserve"> ugrađenog materijala u zbijenom stanju.</t>
    </r>
  </si>
  <si>
    <t>3.3.4.</t>
  </si>
  <si>
    <r>
      <rPr>
        <b/>
        <sz val="10"/>
        <rFont val="Arial"/>
        <family val="2"/>
        <charset val="238"/>
      </rPr>
      <t>Izvedba tipskog sabirnog okna SN02 sa poklopcem:</t>
    </r>
    <r>
      <rPr>
        <sz val="10"/>
        <rFont val="Arial"/>
        <family val="2"/>
        <charset val="238"/>
      </rPr>
      <t xml:space="preserve">
Ova stavka uključuje nabavu, dopremu i polaganje tipskog pvc sabirnog okna SO2 promjera 800 mm, visine 4 m, sa vodonepropusnim dnom. Na vrhu se postavlja tipski poklopac.U jediničnu cijenu stavke uključena je, izrada posteljice, te sav spojni pribor za spoj sa drenažnom cijevi te izradom spojnog kanala prema sabirnom oknu SO3. Obračun po komadu kompletno izvedenog slivnika.</t>
    </r>
  </si>
  <si>
    <r>
      <rPr>
        <b/>
        <sz val="10"/>
        <rFont val="Arial"/>
        <family val="2"/>
        <charset val="238"/>
      </rPr>
      <t>Iskop tla "C" kategorije:</t>
    </r>
    <r>
      <rPr>
        <sz val="10"/>
        <rFont val="Arial"/>
        <family val="2"/>
        <charset val="238"/>
      </rPr>
      <t xml:space="preserve">
Ova stavka uključuje strojni iskop postojećeg nasipnog i zemljanog materijala C kategorije, u dužini 30 m', širini 2.0 m, te visini 1.0 m prema datom presjeku u prilogu. Rad obuhvaća iskop i utovar na prijevozna sredstva.Iskop se obavlja prema visinskim kotama iz projekta, te propisanim nagibima. Obračun prema m</t>
    </r>
    <r>
      <rPr>
        <vertAlign val="superscript"/>
        <sz val="10"/>
        <rFont val="Arial"/>
        <family val="2"/>
        <charset val="238"/>
      </rPr>
      <t>3</t>
    </r>
    <r>
      <rPr>
        <sz val="10"/>
        <rFont val="Arial"/>
        <family val="2"/>
        <charset val="238"/>
      </rPr>
      <t xml:space="preserve"> iskopanog materijala u sraslom stanju.</t>
    </r>
  </si>
  <si>
    <r>
      <rPr>
        <b/>
        <sz val="10"/>
        <color indexed="8"/>
        <rFont val="Arial"/>
        <family val="2"/>
        <charset val="238"/>
      </rPr>
      <t>Izrada nosivog sloja od kamenitih materijala 32-64 mm:</t>
    </r>
    <r>
      <rPr>
        <sz val="10"/>
        <color indexed="8"/>
        <rFont val="Arial"/>
        <family val="2"/>
        <charset val="238"/>
      </rPr>
      <t xml:space="preserve">
Izrada nosivog sloja (Ms</t>
    </r>
    <r>
      <rPr>
        <sz val="10"/>
        <color indexed="8"/>
        <rFont val="Arial"/>
        <family val="2"/>
      </rPr>
      <t>≥</t>
    </r>
    <r>
      <rPr>
        <sz val="10"/>
        <color indexed="8"/>
        <rFont val="Arial"/>
        <family val="2"/>
        <charset val="238"/>
      </rPr>
      <t>40 MN/m²) od drobljenog kamenog materijala, najvećeg zrna 32 - 64 mm, debljine 0.7 m, širine ugradnje 2.0 m, dužine 30 m'. U cijenu je uključena nabava materijala, utovar, prijevoz i ugradnja(strojno razastiranje, planiranje i zbijanje do traženog modula stišljivosti ili stupnja zbijenosti) na uređenu i preuzetu podlogu.  Obračun prema m</t>
    </r>
    <r>
      <rPr>
        <vertAlign val="superscript"/>
        <sz val="10"/>
        <color indexed="8"/>
        <rFont val="Arial"/>
        <family val="2"/>
        <charset val="238"/>
      </rPr>
      <t>3</t>
    </r>
    <r>
      <rPr>
        <sz val="10"/>
        <color indexed="8"/>
        <rFont val="Arial"/>
        <family val="2"/>
        <charset val="238"/>
      </rPr>
      <t xml:space="preserve"> ugrađenog i zbijenog materijala.</t>
    </r>
  </si>
  <si>
    <t>OBNOVA PRISTUPNOG PUTA, dužina L=30 m</t>
  </si>
  <si>
    <t>4.1.3.</t>
  </si>
  <si>
    <r>
      <rPr>
        <b/>
        <sz val="10"/>
        <color indexed="8"/>
        <rFont val="Arial"/>
        <family val="2"/>
        <charset val="238"/>
      </rPr>
      <t>Izrada nosivog sloja od kamenitih materijala 0.1-32 mm:</t>
    </r>
    <r>
      <rPr>
        <sz val="10"/>
        <color indexed="8"/>
        <rFont val="Arial"/>
        <family val="2"/>
        <charset val="238"/>
      </rPr>
      <t xml:space="preserve">
Izrada nosivog sloja (Ms</t>
    </r>
    <r>
      <rPr>
        <sz val="10"/>
        <color indexed="8"/>
        <rFont val="Arial"/>
        <family val="2"/>
      </rPr>
      <t>≥8</t>
    </r>
    <r>
      <rPr>
        <sz val="10"/>
        <color indexed="8"/>
        <rFont val="Arial"/>
        <family val="2"/>
        <charset val="238"/>
      </rPr>
      <t>0 MN/m²) od drobljenog kamenog materijala, najvećeg zrna 0.1-32 mm, debljine 0.3 m, širine 2.0 m, dužine 30 m'. U cijenu je uključena nabava materijala, utovar, prijevoz i ugradnja(strojno razastiranje, planiranje i zbijanje do traženog modula stišljivosti ili stupnja zbijenosti) na uređenu i preuzetu podlogu. Obračun prema m</t>
    </r>
    <r>
      <rPr>
        <vertAlign val="superscript"/>
        <sz val="10"/>
        <color indexed="8"/>
        <rFont val="Arial"/>
        <family val="2"/>
        <charset val="238"/>
      </rPr>
      <t>3</t>
    </r>
    <r>
      <rPr>
        <sz val="10"/>
        <color indexed="8"/>
        <rFont val="Arial"/>
        <family val="2"/>
        <charset val="238"/>
      </rPr>
      <t xml:space="preserve"> ugrađenog i zbijenog materijala.</t>
    </r>
  </si>
  <si>
    <t>4.1.4.</t>
  </si>
  <si>
    <t>4.1.5.</t>
  </si>
  <si>
    <r>
      <rPr>
        <b/>
        <sz val="10"/>
        <rFont val="Arial"/>
        <family val="2"/>
        <charset val="238"/>
      </rPr>
      <t>Izrada nosivog sloja asfalta:</t>
    </r>
    <r>
      <rPr>
        <sz val="10"/>
        <rFont val="Arial"/>
        <family val="2"/>
        <charset val="238"/>
      </rPr>
      <t xml:space="preserve">
Izrad nosivog sloja od AC 32 base 50/70 AG6 M1, debljine 4 cm.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 Širina ugradnje 2.0 m, dužina 30 m'. Obračun po m2 gornje površine stvarno položenog i ugrađenog nosivog sloja.</t>
    </r>
  </si>
  <si>
    <t>4.1.6.</t>
  </si>
  <si>
    <r>
      <rPr>
        <b/>
        <sz val="10"/>
        <rFont val="Arial"/>
        <family val="2"/>
        <charset val="238"/>
      </rPr>
      <t>Izrada habajućeg sloja asfalta:</t>
    </r>
    <r>
      <rPr>
        <sz val="10"/>
        <rFont val="Arial"/>
        <family val="2"/>
        <charset val="238"/>
      </rPr>
      <t xml:space="preserve">
Izrada nosivog sloja od AC 16 surf 50/70 AG2 M5, debljine 3 cm.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kolnika.Širina ugradnje je 2.0 m, dužine 30 m'. Posebnu pažnju posvetiti spoju sa postojećim asfaltnom te visinskim padovima. Obračun po m</t>
    </r>
    <r>
      <rPr>
        <vertAlign val="superscript"/>
        <sz val="10"/>
        <rFont val="Arial"/>
        <family val="2"/>
        <charset val="238"/>
      </rPr>
      <t>2</t>
    </r>
    <r>
      <rPr>
        <sz val="10"/>
        <rFont val="Arial"/>
        <family val="2"/>
        <charset val="238"/>
      </rPr>
      <t xml:space="preserve"> gornje površine stvarno položenog i ugrađenog habajućeg sloja asfaltbetona.</t>
    </r>
  </si>
  <si>
    <t>4.1.7.</t>
  </si>
  <si>
    <r>
      <rPr>
        <b/>
        <sz val="10"/>
        <rFont val="Arial"/>
        <family val="2"/>
        <charset val="238"/>
      </rPr>
      <t>Betonska podloga rubnjacima uz rub pristupnog puta:</t>
    </r>
    <r>
      <rPr>
        <sz val="10"/>
        <rFont val="Arial"/>
        <family val="2"/>
        <charset val="238"/>
      </rPr>
      <t xml:space="preserve">
Stavka obuhvaća nabavu i ugradnju betona C 16/20. Beton ugrađenog rubnjaka mora biti otporan na smrzavanje i soli za odmrzavanje. Stavka obuhvaća nabavu materijala, prijevoz, upotrebu opreme, te sav rad na  pripremi podloge, njegu, izradu dilatacija i uzdužnog spoja s kolnikom. Podloga se ugrađuje na cijelokupnoj nizbriježnoj strani pristupnog puta u dužini 30 m', širini 0.5 m, te visini 0.2 m. Obračun po m3 ugrađenog betona.</t>
    </r>
  </si>
  <si>
    <t>4.1.8.</t>
  </si>
  <si>
    <r>
      <rPr>
        <b/>
        <sz val="10"/>
        <rFont val="Arial"/>
        <family val="2"/>
        <charset val="238"/>
      </rPr>
      <t>Betonski rubnjaci:</t>
    </r>
    <r>
      <rPr>
        <sz val="10"/>
        <rFont val="Arial"/>
        <family val="2"/>
        <charset val="238"/>
      </rPr>
      <t xml:space="preserve">
Stavka obuhvaća nabavu i ugradnju betonskog rubnjaka 18/24/100 na prethodno izvedenu krunu ojačanja kolničke konstrukcije od betona C 16/20. Beton ugrađenog rubnjaka mora biti otporan na smrzavanje i soli za odmrzavanje. Stavka obuhvaća nabavu materijala, prijevoz, upotrebu opreme, te sav rad na izradi i ugradnji prefabriciranog rubnjaka uključujući pripremu podloge, njegu, izradu dilatacija i uzdužnog spoja s kolnikom.  Rubnjaci se ugrađuju jednostrano na nizbriježžnoj strani prema kojoj se polaže i habajući nagib asfalta, na dužini 30 m'. Obračun po m' kompletno ugrađenih rubnjaka.</t>
    </r>
  </si>
  <si>
    <t>4.1.9.</t>
  </si>
  <si>
    <r>
      <rPr>
        <b/>
        <sz val="10"/>
        <rFont val="Arial"/>
        <family val="2"/>
        <charset val="238"/>
      </rPr>
      <t>Izvedba tipskog sabirnog okna SN03 uz cestu:</t>
    </r>
    <r>
      <rPr>
        <sz val="10"/>
        <rFont val="Arial"/>
        <family val="2"/>
        <charset val="238"/>
      </rPr>
      <t xml:space="preserve">
Ova stavka uključuje nabavu, dopremu i polaganje tipskog pvc sabirnog okna SO3 promjera 800 mm, visine 2 m, sa vodonepropusnim dnom. Na vrhu se postavlja tipski poklopac za kontrolu prikupljenih voda. U jediničnu cijenu stavke uključena je, izrada posteljice, kanalizacionog okna te sav spojni pribor za spoj sa postojećom kanalizacijskom odvodnom cijevi. Obračun po komadu kompletno izvedenog slivnika.</t>
    </r>
  </si>
</sst>
</file>

<file path=xl/styles.xml><?xml version="1.0" encoding="utf-8"?>
<styleSheet xmlns="http://schemas.openxmlformats.org/spreadsheetml/2006/main">
  <numFmts count="3">
    <numFmt numFmtId="44" formatCode="_-* #,##0.00\ &quot;kn&quot;_-;\-* #,##0.00\ &quot;kn&quot;_-;_-* &quot;-&quot;??\ &quot;kn&quot;_-;_-@_-"/>
    <numFmt numFmtId="43" formatCode="_-* #,##0.00\ _k_n_-;\-* #,##0.00\ _k_n_-;_-* &quot;-&quot;??\ _k_n_-;_-@_-"/>
    <numFmt numFmtId="164" formatCode="0.0"/>
  </numFmts>
  <fonts count="22">
    <font>
      <sz val="11"/>
      <color theme="1"/>
      <name val="Calibri"/>
      <family val="2"/>
      <charset val="238"/>
      <scheme val="minor"/>
    </font>
    <font>
      <b/>
      <sz val="12"/>
      <name val="Arial"/>
      <family val="2"/>
      <charset val="238"/>
    </font>
    <font>
      <b/>
      <sz val="8"/>
      <name val="Arial"/>
      <family val="2"/>
      <charset val="238"/>
    </font>
    <font>
      <b/>
      <sz val="10"/>
      <name val="Arial"/>
      <family val="2"/>
      <charset val="238"/>
    </font>
    <font>
      <b/>
      <sz val="10"/>
      <name val="Arial"/>
      <family val="2"/>
    </font>
    <font>
      <b/>
      <sz val="9"/>
      <name val="Arial"/>
      <family val="2"/>
      <charset val="238"/>
    </font>
    <font>
      <sz val="10"/>
      <color indexed="8"/>
      <name val="Arial"/>
      <family val="2"/>
      <charset val="238"/>
    </font>
    <font>
      <sz val="15"/>
      <color indexed="8"/>
      <name val="Arial"/>
      <family val="2"/>
      <charset val="238"/>
    </font>
    <font>
      <sz val="10"/>
      <name val="Arial"/>
      <family val="2"/>
      <charset val="238"/>
    </font>
    <font>
      <sz val="10"/>
      <name val="Arial"/>
      <family val="2"/>
    </font>
    <font>
      <b/>
      <sz val="10"/>
      <color indexed="8"/>
      <name val="Arial"/>
      <family val="2"/>
      <charset val="238"/>
    </font>
    <font>
      <vertAlign val="superscript"/>
      <sz val="10"/>
      <name val="Arial"/>
      <family val="2"/>
    </font>
    <font>
      <b/>
      <sz val="13"/>
      <color indexed="8"/>
      <name val="Arial"/>
      <family val="2"/>
      <charset val="238"/>
    </font>
    <font>
      <vertAlign val="superscript"/>
      <sz val="10"/>
      <name val="Arial"/>
      <family val="2"/>
      <charset val="238"/>
    </font>
    <font>
      <sz val="11"/>
      <color indexed="8"/>
      <name val="Calibri"/>
      <family val="2"/>
      <charset val="238"/>
    </font>
    <font>
      <sz val="8"/>
      <name val="Calibri"/>
      <family val="2"/>
      <charset val="238"/>
    </font>
    <font>
      <sz val="11"/>
      <color indexed="60"/>
      <name val="Calibri"/>
      <family val="2"/>
      <charset val="238"/>
    </font>
    <font>
      <b/>
      <sz val="10"/>
      <color indexed="60"/>
      <name val="Arial"/>
      <family val="2"/>
      <charset val="238"/>
    </font>
    <font>
      <b/>
      <sz val="11"/>
      <color indexed="60"/>
      <name val="Arial"/>
      <family val="2"/>
    </font>
    <font>
      <vertAlign val="superscript"/>
      <sz val="10"/>
      <color indexed="8"/>
      <name val="Arial"/>
      <family val="2"/>
      <charset val="238"/>
    </font>
    <font>
      <sz val="10"/>
      <color indexed="8"/>
      <name val="Arial"/>
      <family val="2"/>
    </font>
    <font>
      <b/>
      <sz val="11"/>
      <color theme="0"/>
      <name val="Calibri"/>
      <family val="2"/>
      <scheme val="minor"/>
    </font>
  </fonts>
  <fills count="4">
    <fill>
      <patternFill patternType="none"/>
    </fill>
    <fill>
      <patternFill patternType="gray125"/>
    </fill>
    <fill>
      <patternFill patternType="solid">
        <fgColor indexed="22"/>
        <bgColor indexed="64"/>
      </patternFill>
    </fill>
    <fill>
      <patternFill patternType="solid">
        <fgColor rgb="FFA5A5A5"/>
      </patternFill>
    </fill>
  </fills>
  <borders count="10">
    <border>
      <left/>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right/>
      <top style="medium">
        <color indexed="64"/>
      </top>
      <bottom/>
      <diagonal/>
    </border>
    <border>
      <left/>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43" fontId="14" fillId="0" borderId="0" applyFont="0" applyFill="0" applyBorder="0" applyAlignment="0" applyProtection="0"/>
    <xf numFmtId="44" fontId="14" fillId="0" borderId="0" applyFont="0" applyFill="0" applyBorder="0" applyAlignment="0" applyProtection="0"/>
    <xf numFmtId="0" fontId="21" fillId="3" borderId="9" applyNumberFormat="0" applyAlignment="0" applyProtection="0"/>
  </cellStyleXfs>
  <cellXfs count="95">
    <xf numFmtId="0" fontId="0" fillId="0" borderId="0" xfId="0"/>
    <xf numFmtId="0" fontId="1" fillId="0" borderId="0" xfId="0" applyFont="1" applyBorder="1" applyAlignment="1">
      <alignment horizontal="center"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4" fontId="2" fillId="2" borderId="1" xfId="2" applyFont="1" applyFill="1" applyBorder="1" applyAlignment="1">
      <alignment horizontal="center" vertical="center" wrapText="1"/>
    </xf>
    <xf numFmtId="0" fontId="3" fillId="0" borderId="0" xfId="0" applyFont="1" applyBorder="1" applyAlignment="1">
      <alignment horizontal="center" vertical="top" wrapText="1"/>
    </xf>
    <xf numFmtId="0" fontId="4" fillId="0" borderId="0" xfId="0" applyFont="1" applyBorder="1" applyAlignment="1">
      <alignment horizontal="justify"/>
    </xf>
    <xf numFmtId="0" fontId="5" fillId="0" borderId="0" xfId="0" applyFont="1" applyBorder="1" applyAlignment="1">
      <alignment horizontal="center" vertical="center" wrapText="1"/>
    </xf>
    <xf numFmtId="4" fontId="5" fillId="0" borderId="0" xfId="0" applyNumberFormat="1" applyFont="1" applyBorder="1" applyAlignment="1">
      <alignment horizontal="center" vertical="center" wrapText="1"/>
    </xf>
    <xf numFmtId="44" fontId="5" fillId="0" borderId="0" xfId="2" applyFont="1" applyBorder="1" applyAlignment="1">
      <alignment horizontal="center" vertical="center" wrapText="1"/>
    </xf>
    <xf numFmtId="0" fontId="6" fillId="0" borderId="0" xfId="0" applyFont="1" applyAlignment="1">
      <alignment horizontal="center" vertical="top"/>
    </xf>
    <xf numFmtId="0" fontId="0" fillId="0" borderId="0" xfId="0" applyAlignment="1">
      <alignment horizontal="center"/>
    </xf>
    <xf numFmtId="4" fontId="0" fillId="0" borderId="0" xfId="0" applyNumberFormat="1" applyAlignment="1">
      <alignment horizontal="right" vertical="center"/>
    </xf>
    <xf numFmtId="44" fontId="14" fillId="0" borderId="0" xfId="2" applyFont="1"/>
    <xf numFmtId="0" fontId="8" fillId="0" borderId="0" xfId="0" applyFont="1" applyBorder="1" applyAlignment="1">
      <alignment horizontal="center" vertical="top"/>
    </xf>
    <xf numFmtId="0" fontId="8" fillId="0" borderId="0" xfId="0" applyFont="1" applyBorder="1" applyAlignment="1">
      <alignment horizontal="justify" vertical="top" wrapText="1"/>
    </xf>
    <xf numFmtId="0" fontId="8" fillId="0" borderId="0" xfId="0" applyFont="1" applyAlignment="1">
      <alignment horizontal="center"/>
    </xf>
    <xf numFmtId="4" fontId="0" fillId="0" borderId="0" xfId="0" applyNumberFormat="1"/>
    <xf numFmtId="0" fontId="9" fillId="0" borderId="0" xfId="0" applyFont="1" applyBorder="1" applyAlignment="1">
      <alignment horizontal="justify" vertical="top"/>
    </xf>
    <xf numFmtId="4" fontId="8" fillId="0" borderId="0" xfId="0" applyNumberFormat="1" applyFont="1"/>
    <xf numFmtId="44" fontId="8" fillId="0" borderId="0" xfId="2" applyFont="1"/>
    <xf numFmtId="0" fontId="3" fillId="0" borderId="0" xfId="0" applyFont="1" applyFill="1" applyBorder="1" applyAlignment="1">
      <alignment horizontal="justify" vertical="top" wrapText="1"/>
    </xf>
    <xf numFmtId="0" fontId="6" fillId="0" borderId="0" xfId="0" applyFont="1"/>
    <xf numFmtId="0" fontId="6" fillId="0" borderId="0" xfId="0" applyFont="1" applyAlignment="1">
      <alignment horizontal="right"/>
    </xf>
    <xf numFmtId="0" fontId="8" fillId="0" borderId="0" xfId="0" applyFont="1" applyBorder="1" applyAlignment="1">
      <alignment horizontal="center"/>
    </xf>
    <xf numFmtId="0" fontId="8" fillId="0" borderId="0" xfId="0" applyFont="1" applyAlignment="1">
      <alignment horizontal="justify"/>
    </xf>
    <xf numFmtId="4" fontId="0" fillId="0" borderId="0" xfId="0" applyNumberFormat="1" applyBorder="1" applyAlignment="1">
      <alignment horizontal="right"/>
    </xf>
    <xf numFmtId="0" fontId="8" fillId="0" borderId="0" xfId="0" applyFont="1" applyBorder="1" applyAlignment="1">
      <alignment horizontal="justify" wrapText="1"/>
    </xf>
    <xf numFmtId="0" fontId="10" fillId="0" borderId="0" xfId="0" applyFont="1" applyAlignment="1">
      <alignment horizontal="center" vertical="top"/>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Border="1" applyAlignment="1">
      <alignment horizontal="justify" vertical="top"/>
    </xf>
    <xf numFmtId="4" fontId="0" fillId="0" borderId="0" xfId="0" applyNumberFormat="1" applyBorder="1"/>
    <xf numFmtId="44" fontId="14" fillId="0" borderId="0" xfId="2" applyFont="1" applyBorder="1"/>
    <xf numFmtId="0" fontId="0" fillId="0" borderId="0" xfId="0" applyBorder="1"/>
    <xf numFmtId="0" fontId="6" fillId="0" borderId="0" xfId="0" applyFont="1" applyBorder="1" applyAlignment="1">
      <alignment horizontal="center" vertical="top"/>
    </xf>
    <xf numFmtId="0" fontId="7" fillId="0" borderId="0" xfId="0" applyFont="1" applyBorder="1"/>
    <xf numFmtId="0" fontId="0" fillId="0" borderId="0" xfId="0" applyBorder="1" applyAlignment="1">
      <alignment horizontal="center"/>
    </xf>
    <xf numFmtId="4" fontId="0" fillId="0" borderId="0" xfId="0" applyNumberFormat="1" applyBorder="1" applyAlignment="1">
      <alignment horizontal="right" vertical="center"/>
    </xf>
    <xf numFmtId="0" fontId="8" fillId="0" borderId="0" xfId="0" applyFont="1" applyBorder="1" applyAlignment="1">
      <alignment horizontal="justify"/>
    </xf>
    <xf numFmtId="0" fontId="8" fillId="0" borderId="0" xfId="0" applyFont="1" applyBorder="1" applyAlignment="1">
      <alignment horizontal="left" wrapText="1"/>
    </xf>
    <xf numFmtId="0" fontId="10" fillId="0" borderId="0" xfId="0" applyFont="1" applyBorder="1" applyAlignment="1">
      <alignment horizontal="center" vertical="top"/>
    </xf>
    <xf numFmtId="0" fontId="12" fillId="0" borderId="0" xfId="0" applyFont="1" applyBorder="1"/>
    <xf numFmtId="0" fontId="8" fillId="0" borderId="0" xfId="0" applyFont="1" applyBorder="1" applyAlignment="1">
      <alignment horizontal="left" vertical="top" wrapText="1"/>
    </xf>
    <xf numFmtId="44" fontId="8" fillId="0" borderId="0" xfId="2" applyFont="1" applyBorder="1" applyAlignment="1">
      <alignment horizontal="justify"/>
    </xf>
    <xf numFmtId="0" fontId="13" fillId="0" borderId="0" xfId="0" applyFont="1" applyBorder="1" applyAlignment="1">
      <alignment horizontal="center" vertical="top"/>
    </xf>
    <xf numFmtId="0" fontId="13" fillId="0" borderId="0" xfId="0" applyFont="1" applyBorder="1" applyAlignment="1">
      <alignment horizontal="justify"/>
    </xf>
    <xf numFmtId="44" fontId="8" fillId="0" borderId="0" xfId="2" applyFont="1" applyBorder="1" applyAlignment="1">
      <alignment horizontal="justify" vertical="top"/>
    </xf>
    <xf numFmtId="0" fontId="3" fillId="0" borderId="0" xfId="0" applyFont="1" applyBorder="1" applyAlignment="1">
      <alignment horizontal="center" vertical="top"/>
    </xf>
    <xf numFmtId="0" fontId="1"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justify"/>
    </xf>
    <xf numFmtId="0" fontId="10" fillId="0" borderId="0" xfId="0" applyFont="1"/>
    <xf numFmtId="0" fontId="0" fillId="0" borderId="0" xfId="0" applyAlignment="1"/>
    <xf numFmtId="44" fontId="0" fillId="0" borderId="0" xfId="0" applyNumberFormat="1"/>
    <xf numFmtId="44" fontId="0" fillId="0" borderId="3" xfId="0" applyNumberFormat="1" applyBorder="1"/>
    <xf numFmtId="44" fontId="0" fillId="0" borderId="2" xfId="0" applyNumberFormat="1" applyBorder="1"/>
    <xf numFmtId="44" fontId="0" fillId="0" borderId="4" xfId="0" applyNumberFormat="1" applyBorder="1"/>
    <xf numFmtId="44" fontId="16" fillId="0" borderId="2" xfId="0" applyNumberFormat="1" applyFont="1" applyBorder="1"/>
    <xf numFmtId="0" fontId="17" fillId="0" borderId="0" xfId="0" applyFont="1" applyBorder="1" applyAlignment="1">
      <alignment horizontal="center" vertical="top" wrapText="1"/>
    </xf>
    <xf numFmtId="0" fontId="8" fillId="0" borderId="5" xfId="0" applyFont="1" applyBorder="1" applyAlignment="1">
      <alignment horizontal="center" vertical="top"/>
    </xf>
    <xf numFmtId="0" fontId="8" fillId="0" borderId="5" xfId="0" applyFont="1" applyBorder="1" applyAlignment="1">
      <alignment horizontal="justify" wrapText="1"/>
    </xf>
    <xf numFmtId="0" fontId="8" fillId="0" borderId="5" xfId="0" applyFont="1" applyBorder="1" applyAlignment="1">
      <alignment horizontal="center"/>
    </xf>
    <xf numFmtId="4" fontId="0" fillId="0" borderId="5" xfId="0" applyNumberFormat="1" applyBorder="1" applyAlignment="1">
      <alignment horizontal="right"/>
    </xf>
    <xf numFmtId="44" fontId="14" fillId="0" borderId="5" xfId="2" applyFont="1" applyBorder="1"/>
    <xf numFmtId="44" fontId="14" fillId="0" borderId="6" xfId="2" applyFont="1" applyBorder="1"/>
    <xf numFmtId="0" fontId="8" fillId="0" borderId="0" xfId="0" applyFont="1" applyAlignment="1">
      <alignment horizontal="right"/>
    </xf>
    <xf numFmtId="0" fontId="8" fillId="0" borderId="6" xfId="0" applyFont="1" applyBorder="1" applyAlignment="1">
      <alignment horizontal="right"/>
    </xf>
    <xf numFmtId="1" fontId="9" fillId="0" borderId="0" xfId="0" applyNumberFormat="1" applyFont="1" applyBorder="1" applyAlignment="1" applyProtection="1">
      <alignment horizontal="center" vertical="top"/>
    </xf>
    <xf numFmtId="164" fontId="8" fillId="0" borderId="0" xfId="0" applyNumberFormat="1" applyFont="1" applyBorder="1" applyAlignment="1" applyProtection="1">
      <alignment horizontal="justify" wrapText="1"/>
    </xf>
    <xf numFmtId="164" fontId="8" fillId="0" borderId="0" xfId="0" applyNumberFormat="1" applyFont="1" applyAlignment="1" applyProtection="1">
      <alignment horizontal="center"/>
    </xf>
    <xf numFmtId="164" fontId="0" fillId="0" borderId="0" xfId="0" applyNumberFormat="1" applyProtection="1"/>
    <xf numFmtId="0" fontId="8" fillId="0" borderId="0" xfId="0" applyFont="1" applyBorder="1" applyAlignment="1">
      <alignment horizontal="justify" vertical="center" wrapText="1"/>
    </xf>
    <xf numFmtId="0" fontId="18" fillId="0" borderId="0" xfId="0" applyFont="1" applyBorder="1" applyAlignment="1">
      <alignment horizontal="justify"/>
    </xf>
    <xf numFmtId="0" fontId="6" fillId="0" borderId="0" xfId="0" applyFont="1" applyBorder="1" applyAlignment="1">
      <alignment horizontal="justify" vertical="top" wrapText="1"/>
    </xf>
    <xf numFmtId="44" fontId="16" fillId="0" borderId="0" xfId="0" applyNumberFormat="1" applyFont="1" applyBorder="1"/>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4" fontId="2" fillId="0" borderId="0" xfId="2" applyFont="1" applyFill="1" applyBorder="1" applyAlignment="1">
      <alignment horizontal="center" vertical="center" wrapText="1"/>
    </xf>
    <xf numFmtId="0" fontId="21" fillId="3" borderId="9" xfId="3" applyAlignment="1">
      <alignment horizontal="center" vertical="top" wrapText="1"/>
    </xf>
    <xf numFmtId="0" fontId="21" fillId="3" borderId="9" xfId="3" applyAlignment="1">
      <alignment horizontal="justify"/>
    </xf>
    <xf numFmtId="0" fontId="21" fillId="3" borderId="9" xfId="3" applyAlignment="1">
      <alignment horizontal="center" vertical="center" wrapText="1"/>
    </xf>
    <xf numFmtId="4" fontId="21" fillId="3" borderId="9" xfId="3" applyNumberFormat="1" applyAlignment="1">
      <alignment horizontal="center" vertical="center" wrapText="1"/>
    </xf>
    <xf numFmtId="4" fontId="21" fillId="3" borderId="9" xfId="3" applyNumberFormat="1" applyAlignment="1">
      <alignment horizontal="right"/>
    </xf>
    <xf numFmtId="4" fontId="6" fillId="0" borderId="0" xfId="1" applyNumberFormat="1" applyFont="1" applyAlignment="1">
      <alignment horizontal="right" wrapText="1"/>
    </xf>
    <xf numFmtId="4" fontId="14" fillId="0" borderId="0" xfId="2" applyNumberFormat="1" applyFont="1" applyAlignment="1">
      <alignment horizontal="right"/>
    </xf>
    <xf numFmtId="0" fontId="0" fillId="0" borderId="0" xfId="0" applyAlignment="1">
      <alignment horizontal="left"/>
    </xf>
    <xf numFmtId="0" fontId="1" fillId="0" borderId="0" xfId="0" applyFont="1" applyBorder="1" applyAlignment="1">
      <alignment horizontal="center" vertical="center" wrapText="1"/>
    </xf>
    <xf numFmtId="0" fontId="21" fillId="3" borderId="9" xfId="3" applyAlignment="1"/>
    <xf numFmtId="0" fontId="0" fillId="0" borderId="7" xfId="0" applyBorder="1" applyAlignment="1">
      <alignment horizontal="right"/>
    </xf>
    <xf numFmtId="0" fontId="0" fillId="0" borderId="8" xfId="0" applyBorder="1" applyAlignment="1"/>
    <xf numFmtId="0" fontId="0" fillId="0" borderId="3" xfId="0" applyBorder="1" applyAlignment="1"/>
    <xf numFmtId="0" fontId="0" fillId="0" borderId="2" xfId="0" applyBorder="1" applyAlignment="1"/>
  </cellXfs>
  <cellStyles count="4">
    <cellStyle name="Obično" xfId="0" builtinId="0"/>
    <cellStyle name="Provjera ćelije" xfId="3" builtinId="23"/>
    <cellStyle name="Valuta" xfId="2" builtinId="4"/>
    <cellStyle name="Zarez"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H251"/>
  <sheetViews>
    <sheetView tabSelected="1" topLeftCell="A73" zoomScaleNormal="100" zoomScaleSheetLayoutView="115" workbookViewId="0">
      <selection activeCell="D106" sqref="D106"/>
    </sheetView>
  </sheetViews>
  <sheetFormatPr defaultRowHeight="15"/>
  <cols>
    <col min="1" max="1" width="9.140625" style="31"/>
    <col min="2" max="2" width="60.7109375" customWidth="1"/>
    <col min="3" max="3" width="9.140625" style="12"/>
    <col min="4" max="4" width="9.140625" style="13"/>
    <col min="5" max="5" width="15.7109375" style="14" customWidth="1"/>
    <col min="6" max="6" width="15.140625" style="14" customWidth="1"/>
    <col min="7" max="8" width="15" bestFit="1" customWidth="1"/>
    <col min="10" max="10" width="34.140625" customWidth="1"/>
  </cols>
  <sheetData>
    <row r="1" spans="1:8" ht="54.95" customHeight="1">
      <c r="A1" s="89" t="s">
        <v>55</v>
      </c>
      <c r="B1" s="89"/>
      <c r="C1" s="89"/>
      <c r="D1" s="89"/>
      <c r="E1" s="89"/>
      <c r="F1" s="89"/>
    </row>
    <row r="2" spans="1:8" ht="25.5" customHeight="1" thickBot="1">
      <c r="A2" s="2" t="s">
        <v>6</v>
      </c>
      <c r="B2" s="3" t="s">
        <v>7</v>
      </c>
      <c r="C2" s="3" t="s">
        <v>8</v>
      </c>
      <c r="D2" s="4" t="s">
        <v>9</v>
      </c>
      <c r="E2" s="5" t="s">
        <v>10</v>
      </c>
      <c r="F2" s="5" t="s">
        <v>11</v>
      </c>
    </row>
    <row r="3" spans="1:8" ht="25.5" customHeight="1" thickTop="1" thickBot="1">
      <c r="A3" s="77"/>
      <c r="B3" s="78"/>
      <c r="C3" s="78"/>
      <c r="D3" s="79"/>
      <c r="E3" s="80"/>
      <c r="F3" s="80"/>
    </row>
    <row r="4" spans="1:8" ht="16.5" thickTop="1" thickBot="1">
      <c r="A4" s="81" t="s">
        <v>16</v>
      </c>
      <c r="B4" s="82" t="s">
        <v>12</v>
      </c>
      <c r="C4" s="83"/>
      <c r="D4" s="84"/>
      <c r="E4" s="84"/>
      <c r="F4" s="84"/>
      <c r="H4" s="59">
        <f>F8+F10</f>
        <v>0</v>
      </c>
    </row>
    <row r="5" spans="1:8" ht="15.75" thickTop="1">
      <c r="A5" s="11"/>
      <c r="B5" s="22"/>
      <c r="C5" s="25"/>
      <c r="D5" s="24"/>
      <c r="E5" s="86"/>
    </row>
    <row r="6" spans="1:8">
      <c r="A6" s="11" t="s">
        <v>17</v>
      </c>
      <c r="B6" s="53" t="s">
        <v>22</v>
      </c>
      <c r="E6" s="87"/>
      <c r="G6" s="55"/>
    </row>
    <row r="7" spans="1:8">
      <c r="A7" s="11"/>
      <c r="B7" s="53"/>
      <c r="E7" s="87"/>
      <c r="G7" s="55"/>
    </row>
    <row r="8" spans="1:8" ht="114.75">
      <c r="A8" s="15" t="s">
        <v>18</v>
      </c>
      <c r="B8" s="16" t="s">
        <v>50</v>
      </c>
      <c r="C8" s="17" t="s">
        <v>13</v>
      </c>
      <c r="D8" s="18">
        <v>1</v>
      </c>
      <c r="E8" s="14">
        <v>0</v>
      </c>
      <c r="F8" s="14">
        <f>D8*E8</f>
        <v>0</v>
      </c>
    </row>
    <row r="9" spans="1:8">
      <c r="A9" s="15"/>
      <c r="B9" s="16"/>
      <c r="C9" s="17"/>
      <c r="D9" s="18"/>
    </row>
    <row r="10" spans="1:8" ht="89.25">
      <c r="A10" s="11" t="s">
        <v>19</v>
      </c>
      <c r="B10" s="22" t="s">
        <v>51</v>
      </c>
      <c r="C10" s="17" t="s">
        <v>13</v>
      </c>
      <c r="D10" s="20">
        <v>1</v>
      </c>
      <c r="E10" s="14">
        <v>0</v>
      </c>
      <c r="F10" s="14">
        <f t="shared" ref="F10:F67" si="0">D10*E10</f>
        <v>0</v>
      </c>
    </row>
    <row r="11" spans="1:8" ht="15.75" thickBot="1">
      <c r="A11" s="11"/>
      <c r="B11" s="22"/>
      <c r="C11" s="17"/>
      <c r="D11" s="20"/>
    </row>
    <row r="12" spans="1:8" ht="16.5" thickTop="1" thickBot="1">
      <c r="A12" s="81" t="s">
        <v>21</v>
      </c>
      <c r="B12" s="82" t="s">
        <v>61</v>
      </c>
      <c r="C12" s="83"/>
      <c r="D12" s="84"/>
      <c r="E12" s="84"/>
      <c r="F12" s="84"/>
      <c r="H12" s="59">
        <f>F15+F17+F19+F24+F25+F26+F28+F32+F34+F34+F36+F38+F40</f>
        <v>0</v>
      </c>
    </row>
    <row r="13" spans="1:8" ht="15.75" thickTop="1">
      <c r="A13" s="60"/>
      <c r="B13" s="74"/>
      <c r="C13" s="8"/>
      <c r="D13" s="9"/>
      <c r="H13" s="76"/>
    </row>
    <row r="14" spans="1:8">
      <c r="A14" s="15" t="s">
        <v>24</v>
      </c>
      <c r="B14" s="52" t="s">
        <v>25</v>
      </c>
      <c r="C14" s="26"/>
      <c r="D14" s="27"/>
      <c r="G14" s="55"/>
    </row>
    <row r="15" spans="1:8" ht="65.25">
      <c r="A15" s="15" t="s">
        <v>23</v>
      </c>
      <c r="B15" s="16" t="s">
        <v>63</v>
      </c>
      <c r="C15" s="17" t="s">
        <v>14</v>
      </c>
      <c r="D15" s="27">
        <v>200</v>
      </c>
      <c r="E15" s="14">
        <v>0</v>
      </c>
      <c r="F15" s="14">
        <f t="shared" si="0"/>
        <v>0</v>
      </c>
    </row>
    <row r="16" spans="1:8">
      <c r="A16" s="29"/>
      <c r="B16" s="53"/>
    </row>
    <row r="17" spans="1:7" ht="116.25">
      <c r="A17" s="15" t="s">
        <v>26</v>
      </c>
      <c r="B17" s="16" t="s">
        <v>62</v>
      </c>
      <c r="C17" s="17" t="s">
        <v>14</v>
      </c>
      <c r="D17" s="27">
        <v>137</v>
      </c>
      <c r="E17" s="14">
        <v>0</v>
      </c>
      <c r="F17" s="14">
        <f t="shared" si="0"/>
        <v>0</v>
      </c>
    </row>
    <row r="18" spans="1:7">
      <c r="A18" s="29"/>
      <c r="B18" s="53"/>
    </row>
    <row r="19" spans="1:7" ht="90.75">
      <c r="A19" s="15" t="s">
        <v>64</v>
      </c>
      <c r="B19" s="16" t="s">
        <v>71</v>
      </c>
      <c r="C19" s="17" t="s">
        <v>14</v>
      </c>
      <c r="D19" s="27">
        <v>301</v>
      </c>
      <c r="E19" s="14">
        <v>0</v>
      </c>
      <c r="F19" s="14">
        <f t="shared" si="0"/>
        <v>0</v>
      </c>
    </row>
    <row r="20" spans="1:7">
      <c r="A20" s="15"/>
      <c r="B20" s="16"/>
      <c r="C20" s="17"/>
      <c r="D20" s="27"/>
    </row>
    <row r="21" spans="1:7">
      <c r="A21" s="15" t="s">
        <v>27</v>
      </c>
      <c r="B21" s="52" t="s">
        <v>0</v>
      </c>
      <c r="C21" s="26"/>
      <c r="D21" s="27"/>
      <c r="G21" s="55"/>
    </row>
    <row r="22" spans="1:7">
      <c r="A22" s="29"/>
      <c r="B22" s="53"/>
    </row>
    <row r="23" spans="1:7" ht="192.75">
      <c r="A23" s="15" t="s">
        <v>28</v>
      </c>
      <c r="B23" s="16" t="s">
        <v>65</v>
      </c>
      <c r="C23" s="17"/>
      <c r="D23" s="27"/>
    </row>
    <row r="24" spans="1:7">
      <c r="A24" s="69"/>
      <c r="B24" s="70" t="s">
        <v>1</v>
      </c>
      <c r="C24" s="71" t="s">
        <v>15</v>
      </c>
      <c r="D24" s="72">
        <v>86</v>
      </c>
      <c r="E24" s="14">
        <v>0</v>
      </c>
      <c r="F24" s="14">
        <f t="shared" si="0"/>
        <v>0</v>
      </c>
    </row>
    <row r="25" spans="1:7">
      <c r="A25" s="69"/>
      <c r="B25" s="70" t="s">
        <v>56</v>
      </c>
      <c r="C25" s="71" t="s">
        <v>14</v>
      </c>
      <c r="D25" s="72">
        <v>26</v>
      </c>
      <c r="E25" s="14">
        <v>0</v>
      </c>
      <c r="F25" s="14">
        <f t="shared" si="0"/>
        <v>0</v>
      </c>
    </row>
    <row r="26" spans="1:7">
      <c r="A26" s="29"/>
      <c r="B26" s="70" t="s">
        <v>2</v>
      </c>
      <c r="C26" s="71" t="s">
        <v>14</v>
      </c>
      <c r="D26" s="13">
        <v>3</v>
      </c>
      <c r="E26" s="14">
        <v>0</v>
      </c>
      <c r="F26" s="14">
        <f t="shared" si="0"/>
        <v>0</v>
      </c>
    </row>
    <row r="27" spans="1:7">
      <c r="A27" s="29"/>
      <c r="B27" s="70"/>
      <c r="C27" s="71"/>
    </row>
    <row r="28" spans="1:7" ht="52.5">
      <c r="A28" s="15" t="s">
        <v>29</v>
      </c>
      <c r="B28" s="16" t="s">
        <v>66</v>
      </c>
      <c r="C28" s="17" t="s">
        <v>14</v>
      </c>
      <c r="D28" s="27">
        <v>3</v>
      </c>
      <c r="E28" s="14">
        <v>0</v>
      </c>
      <c r="F28" s="14">
        <f t="shared" si="0"/>
        <v>0</v>
      </c>
    </row>
    <row r="29" spans="1:7">
      <c r="A29" s="29"/>
      <c r="B29" s="53"/>
    </row>
    <row r="30" spans="1:7">
      <c r="A30" s="15" t="s">
        <v>30</v>
      </c>
      <c r="B30" s="52" t="s">
        <v>3</v>
      </c>
      <c r="C30" s="26"/>
      <c r="D30" s="27"/>
      <c r="G30" s="55"/>
    </row>
    <row r="31" spans="1:7">
      <c r="A31" s="15"/>
      <c r="B31" s="52"/>
      <c r="C31" s="26"/>
      <c r="D31" s="27"/>
      <c r="G31" s="55"/>
    </row>
    <row r="32" spans="1:7" ht="65.25">
      <c r="A32" s="15" t="s">
        <v>32</v>
      </c>
      <c r="B32" s="73" t="s">
        <v>67</v>
      </c>
      <c r="C32" s="17" t="s">
        <v>14</v>
      </c>
      <c r="D32" s="27">
        <v>1</v>
      </c>
      <c r="E32" s="14">
        <v>0</v>
      </c>
      <c r="F32" s="14">
        <f t="shared" si="0"/>
        <v>0</v>
      </c>
    </row>
    <row r="33" spans="1:8">
      <c r="A33" s="29"/>
      <c r="B33" s="53"/>
    </row>
    <row r="34" spans="1:8" ht="64.5">
      <c r="A34" s="15" t="s">
        <v>33</v>
      </c>
      <c r="B34" s="28" t="s">
        <v>57</v>
      </c>
      <c r="C34" s="17" t="s">
        <v>46</v>
      </c>
      <c r="D34" s="27">
        <v>18</v>
      </c>
      <c r="E34" s="14">
        <v>0</v>
      </c>
      <c r="F34" s="14">
        <f t="shared" si="0"/>
        <v>0</v>
      </c>
    </row>
    <row r="35" spans="1:8">
      <c r="A35" s="29"/>
      <c r="B35" s="53"/>
    </row>
    <row r="36" spans="1:8" ht="91.5">
      <c r="A36" s="15" t="s">
        <v>34</v>
      </c>
      <c r="B36" s="28" t="s">
        <v>68</v>
      </c>
      <c r="C36" s="17" t="s">
        <v>14</v>
      </c>
      <c r="D36" s="27">
        <v>18</v>
      </c>
      <c r="E36" s="14">
        <v>0</v>
      </c>
      <c r="F36" s="14">
        <f t="shared" si="0"/>
        <v>0</v>
      </c>
    </row>
    <row r="37" spans="1:8">
      <c r="A37" s="15"/>
      <c r="B37" s="28"/>
      <c r="C37" s="17"/>
      <c r="D37" s="27"/>
    </row>
    <row r="38" spans="1:8" ht="65.25">
      <c r="A38" s="15" t="s">
        <v>69</v>
      </c>
      <c r="B38" s="16" t="s">
        <v>70</v>
      </c>
      <c r="C38" s="17" t="s">
        <v>14</v>
      </c>
      <c r="D38" s="27">
        <v>36</v>
      </c>
      <c r="E38" s="14">
        <v>0</v>
      </c>
      <c r="F38" s="14">
        <f t="shared" si="0"/>
        <v>0</v>
      </c>
    </row>
    <row r="39" spans="1:8">
      <c r="A39" s="15"/>
      <c r="B39" s="28"/>
      <c r="C39" s="17"/>
      <c r="D39" s="27"/>
    </row>
    <row r="40" spans="1:8" ht="102">
      <c r="A40" s="15" t="s">
        <v>72</v>
      </c>
      <c r="B40" s="16" t="s">
        <v>73</v>
      </c>
      <c r="C40" s="17" t="s">
        <v>13</v>
      </c>
      <c r="D40" s="27">
        <v>1</v>
      </c>
      <c r="E40" s="14">
        <v>0</v>
      </c>
      <c r="F40" s="14">
        <f t="shared" si="0"/>
        <v>0</v>
      </c>
    </row>
    <row r="41" spans="1:8" ht="15.75" thickBot="1">
      <c r="A41" s="15"/>
      <c r="B41" s="16"/>
      <c r="C41" s="17"/>
      <c r="D41" s="27"/>
    </row>
    <row r="42" spans="1:8" ht="16.5" thickTop="1" thickBot="1">
      <c r="A42" s="81">
        <v>3</v>
      </c>
      <c r="B42" s="82" t="s">
        <v>74</v>
      </c>
      <c r="C42" s="83"/>
      <c r="D42" s="84"/>
      <c r="E42" s="84"/>
      <c r="F42" s="84"/>
      <c r="H42" s="59">
        <f>F46+F48+F53+F54+F55+F57+F61+F63+F65++F67+F67</f>
        <v>0</v>
      </c>
    </row>
    <row r="43" spans="1:8" ht="15.75" thickTop="1">
      <c r="A43" s="60"/>
      <c r="B43" s="74"/>
      <c r="C43" s="8"/>
      <c r="D43" s="9"/>
      <c r="H43" s="76"/>
    </row>
    <row r="44" spans="1:8">
      <c r="A44" s="15" t="s">
        <v>35</v>
      </c>
      <c r="B44" s="52" t="s">
        <v>25</v>
      </c>
      <c r="C44" s="26"/>
      <c r="D44" s="27"/>
      <c r="G44" s="55"/>
    </row>
    <row r="45" spans="1:8">
      <c r="A45" s="29"/>
      <c r="B45" s="53"/>
    </row>
    <row r="46" spans="1:8" ht="116.25">
      <c r="A46" s="15" t="s">
        <v>36</v>
      </c>
      <c r="B46" s="16" t="s">
        <v>75</v>
      </c>
      <c r="C46" s="17" t="s">
        <v>14</v>
      </c>
      <c r="D46" s="27">
        <v>224</v>
      </c>
      <c r="E46" s="14">
        <v>0</v>
      </c>
      <c r="F46" s="14">
        <f t="shared" si="0"/>
        <v>0</v>
      </c>
    </row>
    <row r="47" spans="1:8">
      <c r="A47" s="29"/>
      <c r="B47" s="53"/>
    </row>
    <row r="48" spans="1:8" ht="78">
      <c r="A48" s="15" t="s">
        <v>40</v>
      </c>
      <c r="B48" s="16" t="s">
        <v>76</v>
      </c>
      <c r="C48" s="17" t="s">
        <v>14</v>
      </c>
      <c r="D48" s="27">
        <v>224</v>
      </c>
      <c r="E48" s="14">
        <v>0</v>
      </c>
      <c r="F48" s="14">
        <f t="shared" si="0"/>
        <v>0</v>
      </c>
    </row>
    <row r="49" spans="1:7">
      <c r="A49" s="15"/>
      <c r="B49" s="16"/>
      <c r="C49" s="17"/>
      <c r="D49" s="27"/>
    </row>
    <row r="50" spans="1:7">
      <c r="A50" s="15" t="s">
        <v>37</v>
      </c>
      <c r="B50" s="52" t="s">
        <v>0</v>
      </c>
      <c r="C50" s="26"/>
      <c r="D50" s="27"/>
      <c r="G50" s="55"/>
    </row>
    <row r="51" spans="1:7">
      <c r="A51" s="29"/>
      <c r="B51" s="53"/>
    </row>
    <row r="52" spans="1:7" ht="192.75">
      <c r="A52" s="15" t="s">
        <v>38</v>
      </c>
      <c r="B52" s="16" t="s">
        <v>77</v>
      </c>
      <c r="C52" s="17"/>
      <c r="D52" s="27"/>
    </row>
    <row r="53" spans="1:7">
      <c r="A53" s="69"/>
      <c r="B53" s="70" t="s">
        <v>1</v>
      </c>
      <c r="C53" s="71" t="s">
        <v>15</v>
      </c>
      <c r="D53" s="72">
        <v>140</v>
      </c>
      <c r="E53" s="14">
        <v>0</v>
      </c>
      <c r="F53" s="14">
        <f t="shared" si="0"/>
        <v>0</v>
      </c>
    </row>
    <row r="54" spans="1:7">
      <c r="A54" s="69"/>
      <c r="B54" s="70" t="s">
        <v>56</v>
      </c>
      <c r="C54" s="71" t="s">
        <v>14</v>
      </c>
      <c r="D54" s="72">
        <v>42</v>
      </c>
      <c r="E54" s="14">
        <v>0</v>
      </c>
      <c r="F54" s="14">
        <f t="shared" si="0"/>
        <v>0</v>
      </c>
    </row>
    <row r="55" spans="1:7">
      <c r="A55" s="29"/>
      <c r="B55" s="70" t="s">
        <v>2</v>
      </c>
      <c r="C55" s="71" t="s">
        <v>14</v>
      </c>
      <c r="D55" s="13">
        <v>5</v>
      </c>
      <c r="E55" s="14">
        <v>0</v>
      </c>
      <c r="F55" s="14">
        <f t="shared" si="0"/>
        <v>0</v>
      </c>
    </row>
    <row r="56" spans="1:7">
      <c r="A56" s="29"/>
      <c r="B56" s="70"/>
      <c r="C56" s="71"/>
    </row>
    <row r="57" spans="1:7" ht="52.5">
      <c r="A57" s="15" t="s">
        <v>39</v>
      </c>
      <c r="B57" s="16" t="s">
        <v>78</v>
      </c>
      <c r="C57" s="17" t="s">
        <v>14</v>
      </c>
      <c r="D57" s="27">
        <v>4</v>
      </c>
      <c r="E57" s="14">
        <v>0</v>
      </c>
      <c r="F57" s="14">
        <f t="shared" si="0"/>
        <v>0</v>
      </c>
    </row>
    <row r="58" spans="1:7">
      <c r="A58" s="29"/>
      <c r="B58" s="53"/>
    </row>
    <row r="59" spans="1:7">
      <c r="A59" s="15" t="s">
        <v>79</v>
      </c>
      <c r="B59" s="52" t="s">
        <v>3</v>
      </c>
      <c r="C59" s="26"/>
      <c r="D59" s="27"/>
      <c r="G59" s="55"/>
    </row>
    <row r="60" spans="1:7">
      <c r="A60" s="15"/>
      <c r="B60" s="52"/>
      <c r="C60" s="26"/>
      <c r="D60" s="27"/>
      <c r="G60" s="55"/>
    </row>
    <row r="61" spans="1:7" ht="65.25">
      <c r="A61" s="15" t="s">
        <v>80</v>
      </c>
      <c r="B61" s="73" t="s">
        <v>67</v>
      </c>
      <c r="C61" s="17" t="s">
        <v>14</v>
      </c>
      <c r="D61" s="27">
        <v>2</v>
      </c>
      <c r="E61" s="14">
        <v>0</v>
      </c>
      <c r="F61" s="14">
        <f t="shared" si="0"/>
        <v>0</v>
      </c>
    </row>
    <row r="62" spans="1:7">
      <c r="A62" s="29"/>
      <c r="B62" s="53"/>
    </row>
    <row r="63" spans="1:7" ht="77.25">
      <c r="A63" s="15" t="s">
        <v>81</v>
      </c>
      <c r="B63" s="28" t="s">
        <v>82</v>
      </c>
      <c r="C63" s="17" t="s">
        <v>46</v>
      </c>
      <c r="D63" s="27">
        <v>28</v>
      </c>
      <c r="E63" s="14">
        <v>0</v>
      </c>
      <c r="F63" s="14">
        <f t="shared" si="0"/>
        <v>0</v>
      </c>
    </row>
    <row r="64" spans="1:7">
      <c r="A64" s="29"/>
      <c r="B64" s="53"/>
    </row>
    <row r="65" spans="1:8" ht="91.5">
      <c r="A65" s="15" t="s">
        <v>83</v>
      </c>
      <c r="B65" s="28" t="s">
        <v>84</v>
      </c>
      <c r="C65" s="17" t="s">
        <v>14</v>
      </c>
      <c r="D65" s="27">
        <v>21</v>
      </c>
      <c r="E65" s="14">
        <v>0</v>
      </c>
      <c r="F65" s="14">
        <f t="shared" si="0"/>
        <v>0</v>
      </c>
    </row>
    <row r="66" spans="1:8">
      <c r="A66" s="15"/>
      <c r="B66" s="28"/>
      <c r="C66" s="17"/>
      <c r="D66" s="27"/>
    </row>
    <row r="67" spans="1:8" ht="102">
      <c r="A67" s="15" t="s">
        <v>85</v>
      </c>
      <c r="B67" s="16" t="s">
        <v>86</v>
      </c>
      <c r="C67" s="17" t="s">
        <v>13</v>
      </c>
      <c r="D67" s="27">
        <v>1</v>
      </c>
      <c r="E67" s="14">
        <v>0</v>
      </c>
      <c r="F67" s="14">
        <f t="shared" si="0"/>
        <v>0</v>
      </c>
    </row>
    <row r="68" spans="1:8" ht="15.75" thickBot="1">
      <c r="A68" s="15"/>
      <c r="B68" s="28"/>
      <c r="C68" s="17"/>
      <c r="D68" s="27"/>
    </row>
    <row r="69" spans="1:8" ht="16.5" thickTop="1" thickBot="1">
      <c r="A69" s="81">
        <v>4</v>
      </c>
      <c r="B69" s="82" t="s">
        <v>89</v>
      </c>
      <c r="C69" s="82"/>
      <c r="D69" s="85"/>
      <c r="E69" s="85"/>
      <c r="F69" s="85"/>
      <c r="G69" s="55"/>
      <c r="H69" s="59">
        <f>F73+F75+F77+F79+F81+F83+F85+F87+F89</f>
        <v>0</v>
      </c>
    </row>
    <row r="70" spans="1:8" ht="15.75" thickTop="1">
      <c r="A70" s="60"/>
      <c r="B70" s="74"/>
      <c r="C70" s="26"/>
      <c r="D70" s="27"/>
      <c r="G70" s="55"/>
    </row>
    <row r="71" spans="1:8">
      <c r="A71" s="11" t="s">
        <v>59</v>
      </c>
      <c r="B71" s="53" t="s">
        <v>52</v>
      </c>
      <c r="G71" s="55"/>
    </row>
    <row r="72" spans="1:8" ht="12.75" customHeight="1">
      <c r="A72" s="11"/>
      <c r="B72" s="23"/>
      <c r="C72" s="25"/>
      <c r="D72" s="24"/>
    </row>
    <row r="73" spans="1:8" ht="90.75">
      <c r="A73" s="15" t="s">
        <v>4</v>
      </c>
      <c r="B73" s="16" t="s">
        <v>87</v>
      </c>
      <c r="C73" s="17" t="s">
        <v>14</v>
      </c>
      <c r="D73" s="27">
        <v>60</v>
      </c>
      <c r="E73" s="14">
        <v>0</v>
      </c>
      <c r="F73" s="14">
        <f t="shared" ref="F73:F93" si="1">D73*E73</f>
        <v>0</v>
      </c>
    </row>
    <row r="74" spans="1:8">
      <c r="A74" s="15"/>
      <c r="B74" s="28"/>
      <c r="C74" s="17"/>
      <c r="D74" s="27"/>
    </row>
    <row r="75" spans="1:8" ht="65.25">
      <c r="A75" s="15" t="s">
        <v>5</v>
      </c>
      <c r="B75" s="16" t="s">
        <v>58</v>
      </c>
      <c r="C75" s="17" t="s">
        <v>14</v>
      </c>
      <c r="D75" s="27">
        <v>60</v>
      </c>
      <c r="E75" s="14">
        <v>0</v>
      </c>
      <c r="F75" s="14">
        <f t="shared" si="1"/>
        <v>0</v>
      </c>
    </row>
    <row r="76" spans="1:8">
      <c r="A76" s="15"/>
      <c r="B76" s="75"/>
      <c r="C76" s="17"/>
      <c r="D76" s="27"/>
    </row>
    <row r="77" spans="1:8" ht="103.5">
      <c r="A77" s="15" t="s">
        <v>90</v>
      </c>
      <c r="B77" s="75" t="s">
        <v>88</v>
      </c>
      <c r="C77" s="17" t="s">
        <v>14</v>
      </c>
      <c r="D77" s="27">
        <v>42</v>
      </c>
      <c r="E77" s="14">
        <v>0</v>
      </c>
      <c r="F77" s="14">
        <f t="shared" si="1"/>
        <v>0</v>
      </c>
    </row>
    <row r="78" spans="1:8">
      <c r="A78" s="15"/>
      <c r="B78" s="75"/>
      <c r="C78" s="17"/>
      <c r="D78" s="27"/>
    </row>
    <row r="79" spans="1:8" ht="90.75">
      <c r="A79" s="15" t="s">
        <v>92</v>
      </c>
      <c r="B79" s="75" t="s">
        <v>91</v>
      </c>
      <c r="C79" s="17" t="s">
        <v>14</v>
      </c>
      <c r="D79" s="27">
        <v>18</v>
      </c>
      <c r="E79" s="14">
        <v>0</v>
      </c>
      <c r="F79" s="14">
        <f t="shared" si="1"/>
        <v>0</v>
      </c>
    </row>
    <row r="80" spans="1:8">
      <c r="A80" s="15"/>
      <c r="B80" s="75"/>
      <c r="C80" s="17"/>
      <c r="D80" s="27"/>
    </row>
    <row r="81" spans="1:8" ht="115.5">
      <c r="A81" s="15" t="s">
        <v>93</v>
      </c>
      <c r="B81" s="28" t="s">
        <v>94</v>
      </c>
      <c r="C81" s="17" t="s">
        <v>20</v>
      </c>
      <c r="D81" s="18">
        <v>60</v>
      </c>
      <c r="E81" s="14">
        <v>0</v>
      </c>
      <c r="F81" s="14">
        <f t="shared" si="1"/>
        <v>0</v>
      </c>
    </row>
    <row r="82" spans="1:8">
      <c r="A82" s="15"/>
      <c r="B82" s="30"/>
      <c r="C82" s="17"/>
      <c r="D82" s="18"/>
    </row>
    <row r="83" spans="1:8" ht="129.75">
      <c r="A83" s="15" t="s">
        <v>95</v>
      </c>
      <c r="B83" s="28" t="s">
        <v>96</v>
      </c>
      <c r="C83" s="17" t="s">
        <v>20</v>
      </c>
      <c r="D83" s="18">
        <v>60</v>
      </c>
      <c r="E83" s="14">
        <v>0</v>
      </c>
      <c r="F83" s="14">
        <f t="shared" si="1"/>
        <v>0</v>
      </c>
    </row>
    <row r="84" spans="1:8">
      <c r="A84" s="15"/>
      <c r="B84" s="28"/>
      <c r="C84" s="17"/>
      <c r="D84" s="18"/>
    </row>
    <row r="85" spans="1:8" ht="102">
      <c r="A85" s="15" t="s">
        <v>97</v>
      </c>
      <c r="B85" s="16" t="s">
        <v>98</v>
      </c>
      <c r="C85" s="17" t="s">
        <v>14</v>
      </c>
      <c r="D85" s="27">
        <v>3</v>
      </c>
      <c r="E85" s="14">
        <v>0</v>
      </c>
      <c r="F85" s="14">
        <f t="shared" si="1"/>
        <v>0</v>
      </c>
    </row>
    <row r="86" spans="1:8">
      <c r="A86" s="15"/>
      <c r="B86" s="75"/>
      <c r="C86" s="17"/>
      <c r="D86" s="27"/>
    </row>
    <row r="87" spans="1:8" ht="127.5">
      <c r="A87" s="15" t="s">
        <v>99</v>
      </c>
      <c r="B87" s="16" t="s">
        <v>100</v>
      </c>
      <c r="C87" s="17" t="s">
        <v>31</v>
      </c>
      <c r="D87" s="27">
        <v>30</v>
      </c>
      <c r="E87" s="14">
        <v>0</v>
      </c>
      <c r="F87" s="14">
        <f t="shared" si="1"/>
        <v>0</v>
      </c>
    </row>
    <row r="88" spans="1:8">
      <c r="A88" s="15"/>
      <c r="B88" s="28"/>
      <c r="C88" s="17"/>
      <c r="D88" s="27"/>
    </row>
    <row r="89" spans="1:8" ht="102">
      <c r="A89" s="15" t="s">
        <v>101</v>
      </c>
      <c r="B89" s="16" t="s">
        <v>102</v>
      </c>
      <c r="C89" s="17" t="s">
        <v>13</v>
      </c>
      <c r="D89" s="27">
        <v>1</v>
      </c>
      <c r="E89" s="14">
        <v>0</v>
      </c>
      <c r="F89" s="14">
        <f t="shared" si="1"/>
        <v>0</v>
      </c>
    </row>
    <row r="90" spans="1:8" ht="15.75" thickBot="1">
      <c r="A90" s="15"/>
      <c r="B90" s="16"/>
      <c r="C90" s="17"/>
      <c r="D90" s="27"/>
    </row>
    <row r="91" spans="1:8" ht="16.5" thickTop="1" thickBot="1">
      <c r="A91" s="81">
        <v>5</v>
      </c>
      <c r="B91" s="82" t="s">
        <v>54</v>
      </c>
      <c r="C91" s="83"/>
      <c r="D91" s="84"/>
      <c r="E91" s="84"/>
      <c r="F91" s="84"/>
      <c r="H91" s="59">
        <f>F93</f>
        <v>0</v>
      </c>
    </row>
    <row r="92" spans="1:8" ht="15.75" thickTop="1">
      <c r="A92" s="15"/>
      <c r="B92" s="16"/>
      <c r="C92" s="17"/>
      <c r="D92" s="18"/>
    </row>
    <row r="93" spans="1:8" ht="51.75">
      <c r="A93" s="15" t="s">
        <v>53</v>
      </c>
      <c r="B93" s="28" t="s">
        <v>60</v>
      </c>
      <c r="C93" s="17" t="s">
        <v>45</v>
      </c>
      <c r="D93" s="27">
        <v>10</v>
      </c>
      <c r="E93" s="14">
        <v>0</v>
      </c>
      <c r="F93" s="14">
        <f t="shared" si="1"/>
        <v>0</v>
      </c>
    </row>
    <row r="94" spans="1:8" ht="15.75" thickBot="1">
      <c r="A94" s="29"/>
      <c r="B94" s="53"/>
    </row>
    <row r="95" spans="1:8" ht="16.5" thickTop="1" thickBot="1">
      <c r="A95" s="81"/>
      <c r="B95" s="82"/>
      <c r="C95" s="83"/>
      <c r="D95" s="84"/>
      <c r="E95" s="84"/>
      <c r="F95" s="84"/>
      <c r="H95" s="59"/>
    </row>
    <row r="96" spans="1:8" ht="13.5" customHeight="1" thickTop="1">
      <c r="A96" s="15"/>
      <c r="B96" s="52"/>
      <c r="C96" s="26"/>
      <c r="D96" s="27"/>
    </row>
    <row r="97" spans="1:6" ht="15.75" thickBot="1">
      <c r="A97" s="15"/>
      <c r="B97" s="28"/>
      <c r="C97" s="17"/>
      <c r="D97" s="27"/>
    </row>
    <row r="98" spans="1:6">
      <c r="A98" s="61"/>
      <c r="B98" s="62"/>
      <c r="C98" s="63"/>
      <c r="D98" s="64"/>
      <c r="E98" s="65"/>
      <c r="F98" s="65"/>
    </row>
    <row r="99" spans="1:6">
      <c r="A99" s="15"/>
      <c r="B99" s="28"/>
      <c r="E99" s="67" t="s">
        <v>48</v>
      </c>
      <c r="F99" s="14">
        <f>H4+H12+H42+H69+H91+H95</f>
        <v>0</v>
      </c>
    </row>
    <row r="100" spans="1:6" ht="15.75" thickBot="1">
      <c r="A100" s="15"/>
      <c r="B100" s="28"/>
      <c r="E100" s="68" t="s">
        <v>49</v>
      </c>
      <c r="F100" s="66">
        <f>(F99*1.25)-F99</f>
        <v>0</v>
      </c>
    </row>
    <row r="101" spans="1:6">
      <c r="A101" s="15"/>
      <c r="B101" s="28"/>
      <c r="E101" s="67" t="s">
        <v>47</v>
      </c>
      <c r="F101" s="14">
        <f>F99+F100</f>
        <v>0</v>
      </c>
    </row>
    <row r="102" spans="1:6" ht="13.5" customHeight="1">
      <c r="A102" s="29"/>
      <c r="B102" s="53"/>
      <c r="F102" s="21"/>
    </row>
    <row r="103" spans="1:6">
      <c r="A103" s="15"/>
      <c r="B103" s="30"/>
      <c r="C103" s="17"/>
      <c r="D103" s="18"/>
    </row>
    <row r="104" spans="1:6">
      <c r="A104" s="15"/>
      <c r="B104" s="30"/>
      <c r="C104" s="17"/>
      <c r="D104" s="18"/>
    </row>
    <row r="105" spans="1:6">
      <c r="A105" s="15"/>
      <c r="B105" s="30"/>
      <c r="C105" s="17"/>
      <c r="D105" s="18"/>
    </row>
    <row r="106" spans="1:6">
      <c r="A106" s="15"/>
      <c r="B106" s="30"/>
      <c r="C106" s="17"/>
      <c r="D106" s="18"/>
      <c r="E106"/>
      <c r="F106"/>
    </row>
    <row r="107" spans="1:6">
      <c r="A107" s="15"/>
      <c r="B107" s="30"/>
      <c r="C107" s="17"/>
      <c r="D107" s="18"/>
      <c r="E107"/>
      <c r="F107"/>
    </row>
    <row r="108" spans="1:6">
      <c r="A108" s="15"/>
      <c r="B108" s="30"/>
      <c r="C108" s="17"/>
      <c r="D108" s="18"/>
      <c r="E108"/>
      <c r="F108"/>
    </row>
    <row r="109" spans="1:6">
      <c r="A109" s="15"/>
      <c r="B109" s="30"/>
      <c r="C109" s="17"/>
      <c r="D109" s="18"/>
      <c r="E109"/>
      <c r="F109"/>
    </row>
    <row r="110" spans="1:6">
      <c r="A110" s="15"/>
      <c r="B110" s="30"/>
      <c r="C110" s="17"/>
      <c r="D110" s="18"/>
      <c r="E110"/>
      <c r="F110"/>
    </row>
    <row r="111" spans="1:6">
      <c r="A111" s="15"/>
      <c r="B111" s="30"/>
      <c r="C111" s="17"/>
      <c r="D111" s="18"/>
      <c r="E111"/>
      <c r="F111"/>
    </row>
    <row r="112" spans="1:6">
      <c r="A112" s="15"/>
      <c r="B112" s="30"/>
      <c r="C112" s="17"/>
      <c r="D112" s="18"/>
      <c r="E112"/>
      <c r="F112"/>
    </row>
    <row r="113" spans="1:6">
      <c r="A113" s="15"/>
      <c r="B113" s="30"/>
      <c r="C113" s="17"/>
      <c r="D113" s="18"/>
      <c r="E113"/>
      <c r="F113"/>
    </row>
    <row r="114" spans="1:6">
      <c r="A114" s="15"/>
      <c r="B114" s="30"/>
      <c r="C114" s="17"/>
      <c r="D114" s="18"/>
      <c r="E114"/>
      <c r="F114"/>
    </row>
    <row r="115" spans="1:6">
      <c r="A115" s="15"/>
      <c r="B115" s="30"/>
      <c r="C115" s="17"/>
      <c r="D115" s="18"/>
      <c r="E115"/>
      <c r="F115"/>
    </row>
    <row r="116" spans="1:6">
      <c r="A116" s="15"/>
      <c r="B116" s="30"/>
      <c r="C116" s="17"/>
      <c r="D116" s="18"/>
      <c r="E116"/>
      <c r="F116"/>
    </row>
    <row r="117" spans="1:6">
      <c r="A117" s="15"/>
      <c r="B117" s="30"/>
      <c r="C117" s="17"/>
      <c r="D117" s="18"/>
      <c r="E117"/>
      <c r="F117"/>
    </row>
    <row r="118" spans="1:6">
      <c r="A118" s="15"/>
      <c r="B118" s="30"/>
      <c r="C118" s="17"/>
      <c r="D118" s="18"/>
      <c r="E118"/>
      <c r="F118"/>
    </row>
    <row r="119" spans="1:6">
      <c r="A119" s="15"/>
      <c r="B119" s="30"/>
      <c r="C119" s="17"/>
      <c r="D119" s="18"/>
      <c r="E119"/>
      <c r="F119"/>
    </row>
    <row r="120" spans="1:6">
      <c r="A120" s="15"/>
      <c r="B120" s="30"/>
      <c r="C120" s="17"/>
      <c r="D120" s="18"/>
      <c r="E120"/>
      <c r="F120"/>
    </row>
    <row r="121" spans="1:6">
      <c r="A121" s="15"/>
      <c r="B121" s="30"/>
      <c r="C121" s="17"/>
      <c r="D121" s="18"/>
      <c r="E121"/>
      <c r="F121"/>
    </row>
    <row r="122" spans="1:6">
      <c r="A122" s="15"/>
      <c r="B122" s="30"/>
      <c r="C122" s="17"/>
      <c r="D122" s="18"/>
      <c r="E122"/>
      <c r="F122"/>
    </row>
    <row r="123" spans="1:6">
      <c r="A123" s="15"/>
      <c r="B123" s="30"/>
      <c r="C123" s="17"/>
      <c r="D123" s="18"/>
      <c r="E123"/>
      <c r="F123"/>
    </row>
    <row r="124" spans="1:6">
      <c r="A124" s="15"/>
      <c r="B124" s="30"/>
      <c r="C124" s="17"/>
      <c r="D124" s="18"/>
      <c r="E124"/>
      <c r="F124"/>
    </row>
    <row r="125" spans="1:6">
      <c r="A125" s="15"/>
      <c r="B125" s="30"/>
      <c r="C125" s="17"/>
      <c r="D125" s="18"/>
      <c r="E125"/>
      <c r="F125"/>
    </row>
    <row r="126" spans="1:6">
      <c r="A126" s="15"/>
      <c r="B126" s="30"/>
      <c r="C126" s="17"/>
      <c r="D126" s="18"/>
      <c r="E126"/>
      <c r="F126"/>
    </row>
    <row r="127" spans="1:6">
      <c r="A127" s="15"/>
      <c r="B127" s="30"/>
      <c r="C127" s="17"/>
      <c r="D127" s="18"/>
      <c r="E127"/>
      <c r="F127"/>
    </row>
    <row r="128" spans="1:6">
      <c r="A128" s="15"/>
      <c r="B128" s="30"/>
      <c r="C128" s="17"/>
      <c r="D128" s="18"/>
      <c r="E128"/>
      <c r="F128"/>
    </row>
    <row r="129" spans="1:6">
      <c r="A129" s="15"/>
      <c r="B129" s="30"/>
      <c r="C129" s="17"/>
      <c r="D129" s="18"/>
      <c r="E129"/>
      <c r="F129"/>
    </row>
    <row r="130" spans="1:6">
      <c r="A130" s="15"/>
      <c r="B130" s="30"/>
      <c r="C130" s="17"/>
      <c r="D130" s="18"/>
      <c r="E130"/>
      <c r="F130"/>
    </row>
    <row r="131" spans="1:6">
      <c r="A131" s="15"/>
      <c r="B131" s="30"/>
      <c r="C131" s="17"/>
      <c r="D131" s="18"/>
      <c r="E131"/>
      <c r="F131"/>
    </row>
    <row r="132" spans="1:6">
      <c r="A132" s="15"/>
      <c r="B132" s="30"/>
      <c r="C132" s="17"/>
      <c r="D132" s="18"/>
      <c r="E132"/>
      <c r="F132"/>
    </row>
    <row r="133" spans="1:6">
      <c r="A133" s="15"/>
      <c r="B133" s="30"/>
      <c r="C133" s="17"/>
      <c r="D133" s="18"/>
      <c r="E133"/>
      <c r="F133"/>
    </row>
    <row r="134" spans="1:6">
      <c r="A134" s="15"/>
      <c r="B134" s="30"/>
      <c r="C134" s="17"/>
      <c r="D134" s="18"/>
      <c r="E134"/>
      <c r="F134"/>
    </row>
    <row r="135" spans="1:6">
      <c r="A135" s="15"/>
      <c r="B135" s="30"/>
      <c r="C135" s="17"/>
      <c r="D135" s="18"/>
      <c r="E135"/>
      <c r="F135"/>
    </row>
    <row r="136" spans="1:6">
      <c r="A136" s="15"/>
      <c r="B136" s="30"/>
      <c r="C136" s="17"/>
      <c r="D136" s="18"/>
      <c r="E136"/>
      <c r="F136"/>
    </row>
    <row r="137" spans="1:6">
      <c r="A137" s="15"/>
      <c r="B137" s="30"/>
      <c r="C137" s="17"/>
      <c r="D137" s="18"/>
      <c r="E137"/>
      <c r="F137"/>
    </row>
    <row r="138" spans="1:6">
      <c r="A138" s="15"/>
      <c r="B138" s="30"/>
      <c r="C138" s="17"/>
      <c r="D138" s="18"/>
    </row>
    <row r="139" spans="1:6">
      <c r="A139" s="15"/>
      <c r="B139" s="30"/>
      <c r="C139" s="17"/>
      <c r="D139" s="18"/>
    </row>
    <row r="140" spans="1:6" s="35" customFormat="1">
      <c r="A140" s="15"/>
      <c r="B140" s="30"/>
      <c r="C140" s="17"/>
      <c r="D140" s="18"/>
      <c r="E140" s="14"/>
      <c r="F140" s="14"/>
    </row>
    <row r="141" spans="1:6" s="35" customFormat="1">
      <c r="A141" s="15"/>
      <c r="B141" s="30"/>
      <c r="C141" s="17"/>
      <c r="D141" s="18"/>
      <c r="E141" s="14"/>
      <c r="F141" s="14"/>
    </row>
    <row r="142" spans="1:6" s="35" customFormat="1">
      <c r="A142" s="15"/>
      <c r="B142" s="30"/>
      <c r="C142" s="17"/>
      <c r="D142" s="18"/>
      <c r="E142" s="14"/>
      <c r="F142" s="14"/>
    </row>
    <row r="143" spans="1:6" s="35" customFormat="1">
      <c r="A143" s="15"/>
      <c r="B143" s="32"/>
      <c r="C143" s="25"/>
      <c r="D143" s="33"/>
      <c r="E143" s="34"/>
      <c r="F143" s="34"/>
    </row>
    <row r="144" spans="1:6" s="35" customFormat="1">
      <c r="A144" s="15"/>
      <c r="B144" s="32"/>
      <c r="C144" s="25"/>
      <c r="D144" s="33"/>
      <c r="E144" s="34"/>
      <c r="F144" s="34"/>
    </row>
    <row r="145" spans="1:6" s="35" customFormat="1">
      <c r="A145" s="15"/>
      <c r="B145" s="32"/>
      <c r="C145" s="25"/>
      <c r="D145" s="33"/>
      <c r="E145" s="34"/>
      <c r="F145" s="34"/>
    </row>
    <row r="146" spans="1:6" s="35" customFormat="1">
      <c r="A146" s="15"/>
      <c r="B146" s="32"/>
      <c r="C146" s="25"/>
      <c r="D146" s="33"/>
      <c r="E146" s="34"/>
      <c r="F146" s="34"/>
    </row>
    <row r="147" spans="1:6" s="35" customFormat="1">
      <c r="A147" s="15"/>
      <c r="B147" s="32"/>
      <c r="C147" s="25"/>
      <c r="D147" s="33"/>
      <c r="E147" s="34"/>
      <c r="F147" s="34"/>
    </row>
    <row r="148" spans="1:6" s="35" customFormat="1">
      <c r="A148" s="15"/>
      <c r="B148" s="32"/>
      <c r="C148" s="25"/>
      <c r="D148" s="33"/>
      <c r="E148" s="34"/>
      <c r="F148" s="34"/>
    </row>
    <row r="149" spans="1:6" s="35" customFormat="1" ht="15.75">
      <c r="A149" s="6"/>
      <c r="B149" s="1"/>
      <c r="C149" s="8"/>
      <c r="D149" s="9"/>
      <c r="E149" s="10"/>
      <c r="F149" s="10"/>
    </row>
    <row r="150" spans="1:6" s="35" customFormat="1">
      <c r="A150" s="6"/>
      <c r="B150" s="8"/>
      <c r="C150" s="8"/>
      <c r="D150" s="9"/>
      <c r="E150" s="10"/>
      <c r="F150" s="10"/>
    </row>
    <row r="151" spans="1:6" s="35" customFormat="1">
      <c r="A151" s="6"/>
      <c r="B151" s="7"/>
      <c r="C151" s="8"/>
      <c r="D151" s="9"/>
      <c r="E151" s="10"/>
      <c r="F151" s="10"/>
    </row>
    <row r="152" spans="1:6" s="32" customFormat="1" ht="30" customHeight="1">
      <c r="A152" s="36"/>
      <c r="B152" s="37"/>
      <c r="C152" s="38"/>
      <c r="D152" s="39"/>
      <c r="E152" s="34"/>
      <c r="F152" s="34"/>
    </row>
    <row r="153" spans="1:6" s="35" customFormat="1">
      <c r="A153" s="15"/>
      <c r="B153" s="19"/>
      <c r="C153" s="25"/>
      <c r="D153" s="33"/>
      <c r="E153" s="34"/>
      <c r="F153" s="34"/>
    </row>
    <row r="154" spans="1:6" s="32" customFormat="1" ht="18.75">
      <c r="A154" s="36"/>
      <c r="B154" s="37"/>
      <c r="C154" s="38"/>
      <c r="D154" s="39"/>
      <c r="E154" s="34"/>
      <c r="F154" s="34"/>
    </row>
    <row r="155" spans="1:6" s="35" customFormat="1">
      <c r="A155" s="15"/>
      <c r="B155" s="7"/>
      <c r="C155" s="40"/>
      <c r="D155" s="27"/>
      <c r="E155" s="34"/>
      <c r="F155" s="34"/>
    </row>
    <row r="156" spans="1:6" s="35" customFormat="1">
      <c r="A156" s="15"/>
      <c r="B156" s="7"/>
      <c r="C156" s="40"/>
      <c r="D156" s="27"/>
      <c r="E156" s="34"/>
      <c r="F156" s="34"/>
    </row>
    <row r="157" spans="1:6" s="35" customFormat="1">
      <c r="A157" s="15"/>
      <c r="B157" s="41"/>
      <c r="C157" s="25"/>
      <c r="D157" s="27"/>
      <c r="E157" s="34"/>
      <c r="F157" s="34"/>
    </row>
    <row r="158" spans="1:6" s="35" customFormat="1" ht="16.5">
      <c r="A158" s="42"/>
      <c r="B158" s="43"/>
      <c r="C158" s="38"/>
      <c r="D158" s="39"/>
      <c r="E158" s="34"/>
      <c r="F158" s="34"/>
    </row>
    <row r="159" spans="1:6" s="35" customFormat="1">
      <c r="A159" s="15"/>
      <c r="B159" s="40"/>
      <c r="C159" s="25"/>
      <c r="D159" s="27"/>
      <c r="E159" s="34"/>
      <c r="F159" s="34"/>
    </row>
    <row r="160" spans="1:6" s="35" customFormat="1" ht="16.5">
      <c r="A160" s="42"/>
      <c r="B160" s="43"/>
      <c r="C160" s="38"/>
      <c r="D160" s="39"/>
      <c r="E160" s="34"/>
      <c r="F160" s="34"/>
    </row>
    <row r="161" spans="1:6" s="35" customFormat="1">
      <c r="A161" s="15"/>
      <c r="B161" s="16"/>
      <c r="C161" s="25"/>
      <c r="D161" s="33"/>
      <c r="E161" s="34"/>
      <c r="F161" s="34"/>
    </row>
    <row r="162" spans="1:6" s="35" customFormat="1">
      <c r="A162" s="15"/>
      <c r="B162" s="32"/>
      <c r="C162" s="25"/>
      <c r="D162" s="33"/>
      <c r="E162" s="34"/>
      <c r="F162" s="34"/>
    </row>
    <row r="163" spans="1:6" s="35" customFormat="1">
      <c r="A163" s="15"/>
      <c r="B163" s="32"/>
      <c r="C163" s="25"/>
      <c r="D163" s="33"/>
      <c r="E163" s="34"/>
      <c r="F163" s="34"/>
    </row>
    <row r="164" spans="1:6" s="35" customFormat="1">
      <c r="A164" s="15"/>
      <c r="B164" s="32"/>
      <c r="C164" s="25"/>
      <c r="D164" s="33"/>
      <c r="E164" s="34"/>
      <c r="F164" s="34"/>
    </row>
    <row r="165" spans="1:6" s="35" customFormat="1">
      <c r="A165" s="15"/>
      <c r="B165" s="44"/>
      <c r="C165" s="25"/>
      <c r="D165" s="33"/>
      <c r="E165" s="34"/>
      <c r="F165" s="34"/>
    </row>
    <row r="166" spans="1:6" s="35" customFormat="1">
      <c r="A166" s="15"/>
      <c r="B166" s="40"/>
      <c r="C166" s="38"/>
      <c r="D166" s="39"/>
      <c r="E166" s="34"/>
      <c r="F166" s="34"/>
    </row>
    <row r="167" spans="1:6" s="35" customFormat="1">
      <c r="A167" s="15"/>
      <c r="B167" s="32"/>
      <c r="C167" s="25"/>
      <c r="D167" s="33"/>
      <c r="E167" s="34"/>
      <c r="F167" s="34"/>
    </row>
    <row r="168" spans="1:6" s="35" customFormat="1">
      <c r="A168" s="15"/>
      <c r="B168" s="40"/>
      <c r="C168" s="38"/>
      <c r="D168" s="39"/>
      <c r="E168" s="34"/>
      <c r="F168" s="34"/>
    </row>
    <row r="169" spans="1:6" s="35" customFormat="1">
      <c r="A169" s="15"/>
      <c r="B169" s="32"/>
      <c r="C169" s="25"/>
      <c r="D169" s="33"/>
      <c r="E169" s="34"/>
      <c r="F169" s="34"/>
    </row>
    <row r="170" spans="1:6" s="35" customFormat="1">
      <c r="A170" s="15"/>
      <c r="B170" s="40"/>
      <c r="C170" s="38"/>
      <c r="D170" s="39"/>
      <c r="E170" s="34"/>
      <c r="F170" s="34"/>
    </row>
    <row r="171" spans="1:6" s="35" customFormat="1">
      <c r="A171" s="15"/>
      <c r="B171" s="32"/>
      <c r="C171" s="25"/>
      <c r="D171" s="33"/>
      <c r="E171" s="34"/>
      <c r="F171" s="34"/>
    </row>
    <row r="172" spans="1:6" s="35" customFormat="1">
      <c r="A172" s="15"/>
      <c r="B172" s="40"/>
      <c r="C172" s="38"/>
      <c r="D172" s="39"/>
      <c r="E172" s="34"/>
      <c r="F172" s="34"/>
    </row>
    <row r="173" spans="1:6" s="35" customFormat="1">
      <c r="A173" s="15"/>
      <c r="B173" s="32"/>
      <c r="C173" s="25"/>
      <c r="D173" s="33"/>
      <c r="E173" s="34"/>
      <c r="F173" s="34"/>
    </row>
    <row r="174" spans="1:6" s="35" customFormat="1">
      <c r="A174" s="15"/>
      <c r="B174" s="32"/>
      <c r="C174" s="25"/>
      <c r="D174" s="33"/>
      <c r="E174" s="34"/>
      <c r="F174" s="34"/>
    </row>
    <row r="175" spans="1:6" s="35" customFormat="1">
      <c r="A175" s="6"/>
      <c r="B175" s="8"/>
      <c r="C175" s="8"/>
      <c r="D175" s="9"/>
      <c r="E175" s="10"/>
      <c r="F175" s="10"/>
    </row>
    <row r="176" spans="1:6" s="35" customFormat="1">
      <c r="A176" s="15"/>
      <c r="B176" s="32"/>
      <c r="C176" s="25"/>
      <c r="D176" s="33"/>
      <c r="E176" s="34"/>
      <c r="F176" s="34"/>
    </row>
    <row r="177" spans="1:6" s="35" customFormat="1">
      <c r="A177" s="15"/>
      <c r="B177" s="32"/>
      <c r="C177" s="25"/>
      <c r="D177" s="33"/>
      <c r="E177" s="34"/>
      <c r="F177" s="34"/>
    </row>
    <row r="178" spans="1:6" s="35" customFormat="1">
      <c r="A178" s="15"/>
      <c r="B178" s="32"/>
      <c r="C178" s="25"/>
      <c r="D178" s="33"/>
      <c r="E178" s="34"/>
      <c r="F178" s="34"/>
    </row>
    <row r="179" spans="1:6" s="35" customFormat="1">
      <c r="A179" s="15"/>
      <c r="B179" s="40"/>
      <c r="C179" s="38"/>
      <c r="D179" s="39"/>
      <c r="E179" s="45"/>
      <c r="F179" s="34"/>
    </row>
    <row r="180" spans="1:6" s="35" customFormat="1" ht="20.100000000000001" customHeight="1">
      <c r="A180" s="15"/>
      <c r="B180" s="32"/>
      <c r="C180" s="25"/>
      <c r="D180" s="33"/>
      <c r="E180" s="34"/>
      <c r="F180" s="34"/>
    </row>
    <row r="181" spans="1:6" s="35" customFormat="1">
      <c r="A181" s="15"/>
      <c r="B181" s="40"/>
      <c r="C181" s="38"/>
      <c r="D181" s="39"/>
      <c r="E181" s="45"/>
      <c r="F181" s="34"/>
    </row>
    <row r="182" spans="1:6" s="35" customFormat="1">
      <c r="A182" s="15"/>
      <c r="B182" s="32"/>
      <c r="C182" s="25"/>
      <c r="D182" s="33"/>
      <c r="E182" s="34"/>
      <c r="F182" s="34"/>
    </row>
    <row r="183" spans="1:6" s="35" customFormat="1">
      <c r="A183" s="15"/>
      <c r="B183" s="40"/>
      <c r="C183" s="38"/>
      <c r="D183" s="39"/>
      <c r="E183" s="34"/>
      <c r="F183" s="34"/>
    </row>
    <row r="184" spans="1:6" s="35" customFormat="1">
      <c r="A184" s="15"/>
      <c r="B184" s="32"/>
      <c r="C184" s="25"/>
      <c r="D184" s="33"/>
      <c r="E184" s="34"/>
      <c r="F184" s="34"/>
    </row>
    <row r="185" spans="1:6" s="35" customFormat="1">
      <c r="A185" s="15"/>
      <c r="B185" s="32"/>
      <c r="C185" s="25"/>
      <c r="D185" s="33"/>
      <c r="E185" s="34"/>
      <c r="F185" s="34"/>
    </row>
    <row r="186" spans="1:6" s="35" customFormat="1">
      <c r="A186" s="15"/>
      <c r="B186" s="32"/>
      <c r="C186" s="25"/>
      <c r="D186" s="33"/>
      <c r="E186" s="34"/>
      <c r="F186" s="34"/>
    </row>
    <row r="187" spans="1:6" s="35" customFormat="1">
      <c r="A187" s="15"/>
      <c r="B187" s="32"/>
      <c r="C187" s="25"/>
      <c r="D187" s="33"/>
      <c r="E187" s="34"/>
      <c r="F187" s="34"/>
    </row>
    <row r="188" spans="1:6" s="35" customFormat="1">
      <c r="A188" s="46"/>
      <c r="B188" s="47"/>
      <c r="C188" s="38"/>
      <c r="D188" s="39"/>
      <c r="E188" s="34"/>
      <c r="F188" s="34"/>
    </row>
    <row r="189" spans="1:6" s="35" customFormat="1">
      <c r="A189" s="15"/>
      <c r="B189" s="32"/>
      <c r="C189" s="25"/>
      <c r="D189" s="33"/>
      <c r="E189" s="34"/>
      <c r="F189" s="34"/>
    </row>
    <row r="190" spans="1:6" s="35" customFormat="1" ht="18.75">
      <c r="A190" s="36"/>
      <c r="B190" s="37"/>
      <c r="C190" s="38"/>
      <c r="D190" s="39"/>
      <c r="E190" s="34"/>
      <c r="F190" s="34"/>
    </row>
    <row r="191" spans="1:6" s="35" customFormat="1">
      <c r="A191" s="15"/>
      <c r="B191" s="32"/>
      <c r="C191" s="25"/>
      <c r="D191" s="33"/>
      <c r="E191" s="48"/>
      <c r="F191" s="48"/>
    </row>
    <row r="192" spans="1:6" s="35" customFormat="1">
      <c r="A192" s="15"/>
      <c r="B192" s="40"/>
      <c r="C192" s="38"/>
      <c r="D192" s="39"/>
      <c r="E192" s="34"/>
      <c r="F192" s="34"/>
    </row>
    <row r="193" spans="1:6" s="35" customFormat="1">
      <c r="A193" s="15"/>
      <c r="B193" s="32"/>
      <c r="C193" s="25"/>
      <c r="D193" s="33"/>
      <c r="E193" s="48"/>
      <c r="F193" s="48"/>
    </row>
    <row r="194" spans="1:6" s="35" customFormat="1">
      <c r="A194" s="15"/>
      <c r="B194" s="32"/>
      <c r="C194" s="25"/>
      <c r="D194" s="33"/>
      <c r="E194" s="48"/>
      <c r="F194" s="48"/>
    </row>
    <row r="195" spans="1:6" s="35" customFormat="1">
      <c r="A195" s="15"/>
      <c r="C195" s="38"/>
      <c r="D195" s="39"/>
      <c r="E195" s="45"/>
      <c r="F195" s="34"/>
    </row>
    <row r="196" spans="1:6" s="35" customFormat="1">
      <c r="A196" s="15"/>
      <c r="C196" s="38"/>
      <c r="D196" s="39"/>
      <c r="E196" s="34"/>
      <c r="F196" s="34"/>
    </row>
    <row r="197" spans="1:6" s="35" customFormat="1">
      <c r="A197" s="15"/>
      <c r="C197" s="38"/>
      <c r="D197" s="39"/>
      <c r="E197" s="34"/>
      <c r="F197" s="34"/>
    </row>
    <row r="198" spans="1:6" s="35" customFormat="1">
      <c r="A198" s="15"/>
      <c r="C198" s="38"/>
      <c r="D198" s="39"/>
      <c r="E198" s="34"/>
      <c r="F198" s="34"/>
    </row>
    <row r="199" spans="1:6" s="35" customFormat="1">
      <c r="A199" s="15"/>
      <c r="C199" s="38"/>
      <c r="D199" s="39"/>
      <c r="E199" s="34"/>
      <c r="F199" s="34"/>
    </row>
    <row r="200" spans="1:6" s="35" customFormat="1">
      <c r="A200" s="15"/>
      <c r="C200" s="38"/>
      <c r="D200" s="39"/>
      <c r="E200" s="34"/>
      <c r="F200" s="34"/>
    </row>
    <row r="201" spans="1:6" s="35" customFormat="1">
      <c r="A201" s="15"/>
      <c r="C201" s="38"/>
      <c r="D201" s="39"/>
      <c r="E201" s="34"/>
      <c r="F201" s="34"/>
    </row>
    <row r="202" spans="1:6" s="35" customFormat="1">
      <c r="A202" s="15"/>
      <c r="C202" s="38"/>
      <c r="D202" s="39"/>
      <c r="E202" s="34"/>
      <c r="F202" s="34"/>
    </row>
    <row r="203" spans="1:6" s="35" customFormat="1">
      <c r="A203" s="15"/>
      <c r="C203" s="38"/>
      <c r="D203" s="39"/>
      <c r="E203" s="34"/>
      <c r="F203" s="34"/>
    </row>
    <row r="204" spans="1:6" s="35" customFormat="1">
      <c r="A204" s="15"/>
      <c r="C204" s="38"/>
      <c r="D204" s="39"/>
      <c r="E204" s="34"/>
      <c r="F204" s="34"/>
    </row>
    <row r="205" spans="1:6" s="35" customFormat="1">
      <c r="A205" s="15"/>
      <c r="C205" s="38"/>
      <c r="D205" s="39"/>
      <c r="E205" s="34"/>
      <c r="F205" s="34"/>
    </row>
    <row r="206" spans="1:6" s="35" customFormat="1">
      <c r="A206" s="15"/>
      <c r="C206" s="38"/>
      <c r="D206" s="39"/>
      <c r="E206" s="34"/>
      <c r="F206" s="34"/>
    </row>
    <row r="207" spans="1:6" s="35" customFormat="1">
      <c r="A207" s="15"/>
      <c r="C207" s="38"/>
      <c r="D207" s="39"/>
      <c r="E207" s="34"/>
      <c r="F207" s="34"/>
    </row>
    <row r="208" spans="1:6" s="35" customFormat="1">
      <c r="A208" s="15"/>
      <c r="C208" s="38"/>
      <c r="D208" s="39"/>
      <c r="E208" s="34"/>
      <c r="F208" s="34"/>
    </row>
    <row r="209" spans="1:6" s="35" customFormat="1">
      <c r="A209" s="15"/>
      <c r="C209" s="38"/>
      <c r="D209" s="39"/>
      <c r="E209" s="34"/>
      <c r="F209" s="34"/>
    </row>
    <row r="210" spans="1:6" s="35" customFormat="1" ht="15.75">
      <c r="A210" s="49"/>
      <c r="B210" s="50"/>
      <c r="C210" s="38"/>
      <c r="D210" s="39"/>
      <c r="E210" s="34"/>
      <c r="F210" s="34"/>
    </row>
    <row r="211" spans="1:6" s="35" customFormat="1">
      <c r="A211" s="15"/>
      <c r="C211" s="38"/>
      <c r="D211" s="39"/>
      <c r="E211" s="34"/>
      <c r="F211" s="34"/>
    </row>
    <row r="212" spans="1:6" s="35" customFormat="1">
      <c r="A212" s="15"/>
      <c r="B212" s="51"/>
      <c r="C212" s="38"/>
      <c r="D212" s="39"/>
      <c r="E212" s="34"/>
      <c r="F212" s="34"/>
    </row>
    <row r="213" spans="1:6" s="35" customFormat="1">
      <c r="A213" s="15"/>
      <c r="C213" s="38"/>
      <c r="D213" s="39"/>
      <c r="E213" s="34"/>
      <c r="F213" s="34"/>
    </row>
    <row r="214" spans="1:6" s="35" customFormat="1">
      <c r="A214" s="15"/>
      <c r="B214" s="51"/>
      <c r="C214" s="38"/>
      <c r="D214" s="39"/>
      <c r="E214" s="34"/>
      <c r="F214" s="34"/>
    </row>
    <row r="215" spans="1:6" s="35" customFormat="1">
      <c r="A215" s="15"/>
      <c r="C215" s="38"/>
      <c r="D215" s="39"/>
      <c r="E215" s="34"/>
      <c r="F215" s="34"/>
    </row>
    <row r="216" spans="1:6" s="35" customFormat="1">
      <c r="A216" s="15"/>
      <c r="B216" s="51"/>
      <c r="C216" s="38"/>
      <c r="D216" s="39"/>
      <c r="E216" s="34"/>
      <c r="F216" s="34"/>
    </row>
    <row r="217" spans="1:6" s="35" customFormat="1">
      <c r="A217" s="15"/>
      <c r="C217" s="38"/>
      <c r="D217" s="39"/>
      <c r="E217" s="34"/>
      <c r="F217" s="34"/>
    </row>
    <row r="218" spans="1:6" s="35" customFormat="1">
      <c r="A218" s="15"/>
      <c r="B218" s="51"/>
      <c r="C218" s="38"/>
      <c r="D218" s="39"/>
      <c r="E218" s="34"/>
      <c r="F218" s="34"/>
    </row>
    <row r="219" spans="1:6" s="35" customFormat="1">
      <c r="A219" s="15"/>
      <c r="C219" s="38"/>
      <c r="D219" s="39"/>
      <c r="E219" s="34"/>
      <c r="F219" s="34"/>
    </row>
    <row r="220" spans="1:6" s="35" customFormat="1">
      <c r="A220" s="15"/>
      <c r="B220" s="51"/>
      <c r="C220" s="38"/>
      <c r="D220" s="39"/>
      <c r="E220" s="34"/>
      <c r="F220" s="34"/>
    </row>
    <row r="221" spans="1:6" s="35" customFormat="1">
      <c r="A221" s="15"/>
      <c r="C221" s="38"/>
      <c r="D221" s="39"/>
      <c r="E221" s="34"/>
      <c r="F221" s="34"/>
    </row>
    <row r="222" spans="1:6" s="35" customFormat="1">
      <c r="A222" s="15"/>
      <c r="C222" s="38"/>
      <c r="D222" s="39"/>
      <c r="E222" s="34"/>
      <c r="F222" s="34"/>
    </row>
    <row r="223" spans="1:6" s="35" customFormat="1">
      <c r="A223" s="15"/>
      <c r="B223" s="51"/>
      <c r="C223" s="38"/>
      <c r="D223" s="39"/>
      <c r="E223" s="34"/>
      <c r="F223" s="34"/>
    </row>
    <row r="224" spans="1:6" s="35" customFormat="1">
      <c r="A224" s="15"/>
      <c r="C224" s="38"/>
      <c r="D224" s="39"/>
      <c r="E224" s="34"/>
      <c r="F224" s="34"/>
    </row>
    <row r="225" spans="1:6" s="35" customFormat="1">
      <c r="A225" s="15"/>
      <c r="C225" s="38"/>
      <c r="D225" s="39"/>
      <c r="E225" s="34"/>
      <c r="F225" s="34"/>
    </row>
    <row r="226" spans="1:6" s="35" customFormat="1">
      <c r="A226" s="15"/>
      <c r="C226" s="38"/>
      <c r="D226" s="39"/>
      <c r="E226" s="34"/>
      <c r="F226" s="34"/>
    </row>
    <row r="227" spans="1:6" s="35" customFormat="1">
      <c r="A227" s="15"/>
      <c r="C227" s="38"/>
      <c r="D227" s="39"/>
      <c r="E227" s="34"/>
      <c r="F227" s="34"/>
    </row>
    <row r="228" spans="1:6" s="35" customFormat="1">
      <c r="A228" s="15"/>
      <c r="C228" s="38"/>
      <c r="D228" s="39"/>
      <c r="E228" s="34"/>
      <c r="F228" s="34"/>
    </row>
    <row r="229" spans="1:6" s="35" customFormat="1">
      <c r="A229" s="15"/>
      <c r="C229" s="38"/>
      <c r="D229" s="39"/>
      <c r="E229" s="34"/>
      <c r="F229" s="34"/>
    </row>
    <row r="230" spans="1:6" s="35" customFormat="1">
      <c r="A230" s="15"/>
      <c r="C230" s="38"/>
      <c r="D230" s="39"/>
      <c r="E230" s="34"/>
      <c r="F230" s="34"/>
    </row>
    <row r="231" spans="1:6" s="35" customFormat="1">
      <c r="A231" s="15"/>
      <c r="C231" s="38"/>
      <c r="D231" s="39"/>
      <c r="E231" s="34"/>
      <c r="F231" s="34"/>
    </row>
    <row r="232" spans="1:6" s="35" customFormat="1">
      <c r="A232" s="15"/>
      <c r="C232" s="38"/>
      <c r="D232" s="39"/>
      <c r="E232" s="34"/>
      <c r="F232" s="34"/>
    </row>
    <row r="233" spans="1:6" s="35" customFormat="1">
      <c r="A233" s="15"/>
      <c r="C233" s="38"/>
      <c r="D233" s="39"/>
      <c r="E233" s="34"/>
      <c r="F233" s="34"/>
    </row>
    <row r="234" spans="1:6" s="35" customFormat="1">
      <c r="A234" s="15"/>
      <c r="C234" s="38"/>
      <c r="D234" s="39"/>
      <c r="E234" s="34"/>
      <c r="F234" s="34"/>
    </row>
    <row r="235" spans="1:6" s="35" customFormat="1">
      <c r="A235" s="15"/>
      <c r="C235" s="38"/>
      <c r="D235" s="39"/>
      <c r="E235" s="34"/>
      <c r="F235" s="34"/>
    </row>
    <row r="236" spans="1:6" s="35" customFormat="1">
      <c r="A236" s="15"/>
      <c r="C236" s="38"/>
      <c r="D236" s="39"/>
      <c r="E236" s="34"/>
      <c r="F236" s="34"/>
    </row>
    <row r="237" spans="1:6" s="35" customFormat="1">
      <c r="A237" s="15"/>
      <c r="C237" s="38"/>
      <c r="D237" s="39"/>
      <c r="E237" s="34"/>
      <c r="F237" s="34"/>
    </row>
    <row r="238" spans="1:6" s="35" customFormat="1">
      <c r="A238" s="15"/>
      <c r="C238" s="38"/>
      <c r="D238" s="39"/>
      <c r="E238" s="34"/>
      <c r="F238" s="34"/>
    </row>
    <row r="239" spans="1:6" s="35" customFormat="1">
      <c r="A239" s="15"/>
      <c r="C239" s="38"/>
      <c r="D239" s="39"/>
      <c r="E239" s="34"/>
      <c r="F239" s="34"/>
    </row>
    <row r="240" spans="1:6" s="35" customFormat="1">
      <c r="A240" s="15"/>
      <c r="C240" s="38"/>
      <c r="D240" s="39"/>
      <c r="E240" s="34"/>
      <c r="F240" s="34"/>
    </row>
    <row r="241" spans="1:6" s="35" customFormat="1">
      <c r="A241" s="15"/>
      <c r="C241" s="38"/>
      <c r="D241" s="39"/>
      <c r="E241" s="34"/>
      <c r="F241" s="34"/>
    </row>
    <row r="242" spans="1:6" s="35" customFormat="1">
      <c r="A242" s="15"/>
      <c r="C242" s="38"/>
      <c r="D242" s="39"/>
      <c r="E242" s="34"/>
      <c r="F242" s="34"/>
    </row>
    <row r="243" spans="1:6" s="35" customFormat="1">
      <c r="A243" s="15"/>
      <c r="C243" s="38"/>
      <c r="D243" s="39"/>
      <c r="E243" s="34"/>
      <c r="F243" s="34"/>
    </row>
    <row r="244" spans="1:6" s="35" customFormat="1">
      <c r="A244" s="15"/>
      <c r="C244" s="38"/>
      <c r="D244" s="39"/>
      <c r="E244" s="34"/>
      <c r="F244" s="34"/>
    </row>
    <row r="245" spans="1:6" s="35" customFormat="1">
      <c r="A245" s="15"/>
      <c r="C245" s="38"/>
      <c r="D245" s="39"/>
      <c r="E245" s="34"/>
      <c r="F245" s="34"/>
    </row>
    <row r="246" spans="1:6" s="35" customFormat="1">
      <c r="A246" s="15"/>
      <c r="C246" s="38"/>
      <c r="D246" s="39"/>
      <c r="E246" s="34"/>
      <c r="F246" s="34"/>
    </row>
    <row r="247" spans="1:6" s="35" customFormat="1">
      <c r="A247" s="15"/>
      <c r="C247" s="38"/>
      <c r="D247" s="39"/>
      <c r="E247" s="34"/>
      <c r="F247" s="34"/>
    </row>
    <row r="248" spans="1:6" s="35" customFormat="1">
      <c r="A248" s="15"/>
      <c r="C248" s="38"/>
      <c r="D248" s="39"/>
      <c r="E248" s="34"/>
      <c r="F248" s="34"/>
    </row>
    <row r="249" spans="1:6">
      <c r="A249" s="15"/>
      <c r="B249" s="35"/>
      <c r="C249" s="38"/>
      <c r="D249" s="39"/>
      <c r="E249" s="34"/>
      <c r="F249" s="34"/>
    </row>
    <row r="250" spans="1:6">
      <c r="A250" s="15"/>
      <c r="B250" s="35"/>
      <c r="C250" s="38"/>
      <c r="D250" s="39"/>
      <c r="E250" s="34"/>
      <c r="F250" s="34"/>
    </row>
    <row r="251" spans="1:6">
      <c r="A251" s="15"/>
      <c r="B251" s="35"/>
      <c r="C251" s="38"/>
      <c r="D251" s="39"/>
      <c r="E251" s="34"/>
      <c r="F251" s="34"/>
    </row>
  </sheetData>
  <mergeCells count="1">
    <mergeCell ref="A1:F1"/>
  </mergeCells>
  <phoneticPr fontId="15" type="noConversion"/>
  <pageMargins left="0.31496062992125984" right="0.15748031496062992" top="0.47244094488188981" bottom="0.43307086614173229"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F12"/>
  <sheetViews>
    <sheetView workbookViewId="0">
      <selection activeCell="B14" sqref="B14"/>
    </sheetView>
  </sheetViews>
  <sheetFormatPr defaultRowHeight="15"/>
  <cols>
    <col min="2" max="2" width="58.7109375" customWidth="1"/>
    <col min="3" max="4" width="14.28515625" bestFit="1" customWidth="1"/>
  </cols>
  <sheetData>
    <row r="1" spans="1:6" ht="15.75" thickBot="1"/>
    <row r="2" spans="1:6" ht="16.5" thickTop="1" thickBot="1">
      <c r="B2" s="90" t="s">
        <v>41</v>
      </c>
      <c r="C2" s="90"/>
      <c r="D2" s="90"/>
      <c r="E2" s="54"/>
      <c r="F2" s="54"/>
    </row>
    <row r="3" spans="1:6" ht="16.5" thickTop="1" thickBot="1">
      <c r="A3" s="12">
        <v>1</v>
      </c>
      <c r="B3" s="93" t="str">
        <f>Troškovnik!B4</f>
        <v>PRIPREMNI RADOVI</v>
      </c>
      <c r="C3" s="93"/>
      <c r="D3" s="56">
        <f>Troškovnik!H4</f>
        <v>0</v>
      </c>
    </row>
    <row r="4" spans="1:6" ht="15.75" thickBot="1">
      <c r="A4" s="12">
        <v>2</v>
      </c>
      <c r="B4" s="94" t="str">
        <f>Troškovnik!B12</f>
        <v>IZVEDBA POTPORNOG ZIDA 2, st. 0+005 do 0+023m, L=18 m'</v>
      </c>
      <c r="C4" s="94"/>
      <c r="D4" s="57">
        <f>Troškovnik!H12</f>
        <v>0</v>
      </c>
    </row>
    <row r="5" spans="1:6" ht="15.75" thickBot="1">
      <c r="A5" s="12">
        <v>3</v>
      </c>
      <c r="B5" s="94" t="str">
        <f>Troškovnik!B42</f>
        <v>IZVEDBA POTPORNOG ZIDA 1, st. 0+000 do 0+028m, L=28 m'</v>
      </c>
      <c r="C5" s="94"/>
      <c r="D5" s="57">
        <f>Troškovnik!H69</f>
        <v>0</v>
      </c>
    </row>
    <row r="6" spans="1:6" ht="15.75" thickBot="1">
      <c r="A6" s="12">
        <v>4</v>
      </c>
      <c r="B6" s="94" t="str">
        <f>Troškovnik!B69</f>
        <v>OBNOVA PRISTUPNOG PUTA, dužina L=30 m</v>
      </c>
      <c r="C6" s="94"/>
      <c r="D6" s="57">
        <f>Troškovnik!H42</f>
        <v>0</v>
      </c>
    </row>
    <row r="7" spans="1:6" ht="15.75" thickBot="1">
      <c r="A7" s="12">
        <v>5</v>
      </c>
      <c r="B7" s="94" t="str">
        <f>Troškovnik!B91</f>
        <v>UREĐENJE TERENA NAKON SANACIJE</v>
      </c>
      <c r="C7" s="94"/>
      <c r="D7" s="57">
        <f>Troškovnik!H91</f>
        <v>0</v>
      </c>
    </row>
    <row r="8" spans="1:6" ht="15.75" thickBot="1">
      <c r="A8" s="12"/>
      <c r="B8" s="94"/>
      <c r="C8" s="94"/>
      <c r="D8" s="57"/>
    </row>
    <row r="9" spans="1:6" ht="16.5" thickTop="1" thickBot="1">
      <c r="A9" s="88"/>
      <c r="B9" s="91" t="s">
        <v>42</v>
      </c>
      <c r="C9" s="92"/>
      <c r="D9" s="58">
        <f>Troškovnik!F99</f>
        <v>0</v>
      </c>
    </row>
    <row r="10" spans="1:6" ht="16.5" thickTop="1" thickBot="1">
      <c r="B10" s="91" t="s">
        <v>43</v>
      </c>
      <c r="C10" s="92"/>
      <c r="D10" s="58">
        <f>Troškovnik!F100</f>
        <v>0</v>
      </c>
    </row>
    <row r="11" spans="1:6" ht="16.5" thickTop="1" thickBot="1">
      <c r="B11" s="91" t="s">
        <v>44</v>
      </c>
      <c r="C11" s="92"/>
      <c r="D11" s="58">
        <f>Troškovnik!F101</f>
        <v>0</v>
      </c>
    </row>
    <row r="12" spans="1:6" ht="15.75" thickTop="1"/>
  </sheetData>
  <mergeCells count="10">
    <mergeCell ref="B2:D2"/>
    <mergeCell ref="B9:C9"/>
    <mergeCell ref="B10:C10"/>
    <mergeCell ref="B11:C11"/>
    <mergeCell ref="B3:C3"/>
    <mergeCell ref="B4:C4"/>
    <mergeCell ref="B7:C7"/>
    <mergeCell ref="B6:C6"/>
    <mergeCell ref="B5:C5"/>
    <mergeCell ref="B8:C8"/>
  </mergeCells>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Troškovnik</vt:lpstr>
      <vt:lpstr>REKAPITULACIJA</vt:lpstr>
      <vt:lpstr>Troškovnik!Podrucje_ispisa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Krunoslav Krklec</dc:creator>
  <cp:lastModifiedBy>Divna Hršak-Makek</cp:lastModifiedBy>
  <cp:lastPrinted>2015-04-21T07:34:12Z</cp:lastPrinted>
  <dcterms:created xsi:type="dcterms:W3CDTF">2014-03-27T11:42:20Z</dcterms:created>
  <dcterms:modified xsi:type="dcterms:W3CDTF">2018-07-11T06:08:38Z</dcterms:modified>
</cp:coreProperties>
</file>