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01\klijenti\mzilic\Desktop\OBJAVA INTERNET STRANICA\OPĆINSKO VIJEĆE - OBJAVA\6. SJEDNICA OPĆINSKOG VJEĆA, 09.12.25\"/>
    </mc:Choice>
  </mc:AlternateContent>
  <xr:revisionPtr revIDLastSave="0" documentId="13_ncr:1_{F0C7C923-D2FA-43DA-AA48-AC5D9A5A6855}" xr6:coauthVersionLast="47" xr6:coauthVersionMax="47" xr10:uidLastSave="{00000000-0000-0000-0000-000000000000}"/>
  <bookViews>
    <workbookView xWindow="1815" yWindow="1815" windowWidth="21450" windowHeight="18810" xr2:uid="{19DB23FC-C6E9-4AD9-818F-2722FCF7EDB4}"/>
  </bookViews>
  <sheets>
    <sheet name="1 str" sheetId="1" r:id="rId1"/>
    <sheet name="2 str" sheetId="2" r:id="rId2"/>
    <sheet name="3 str" sheetId="4" r:id="rId3"/>
  </sheets>
  <definedNames>
    <definedName name="_xlnm.Print_Area" localSheetId="0">'1 str'!$A$1:$C$50</definedName>
    <definedName name="_xlnm.Print_Area" localSheetId="2">'3 str'!$A$1:$C$89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14" i="4"/>
  <c r="C40" i="4"/>
  <c r="C27" i="2" l="1"/>
  <c r="C35" i="4" l="1"/>
  <c r="C47" i="2"/>
  <c r="C6" i="2" l="1"/>
  <c r="C70" i="2" s="1"/>
  <c r="C39" i="2"/>
  <c r="C56" i="4"/>
  <c r="C49" i="4"/>
  <c r="C21" i="4"/>
  <c r="C54" i="2"/>
  <c r="C66" i="2"/>
  <c r="C68" i="2"/>
  <c r="C41" i="2"/>
  <c r="C31" i="2"/>
  <c r="C23" i="2"/>
  <c r="C8" i="4" l="1"/>
</calcChain>
</file>

<file path=xl/sharedStrings.xml><?xml version="1.0" encoding="utf-8"?>
<sst xmlns="http://schemas.openxmlformats.org/spreadsheetml/2006/main" count="194" uniqueCount="155">
  <si>
    <t>Red broj</t>
  </si>
  <si>
    <t>Izvor financiranja</t>
  </si>
  <si>
    <t>1.</t>
  </si>
  <si>
    <t>2.</t>
  </si>
  <si>
    <t>3.</t>
  </si>
  <si>
    <t>UKUPNO</t>
  </si>
  <si>
    <t>OPIS</t>
  </si>
  <si>
    <t>Modernizacija nerazvrstanih cesta - asfaltiranje</t>
  </si>
  <si>
    <t>Građ. područje naselja</t>
  </si>
  <si>
    <t>UREĐENJE JAVNIH PROMETNIH POVRŠINA NA KOJIMA NIJE DOPUŠTEN PROMET MOTORNIM VOZILIMA</t>
  </si>
  <si>
    <t xml:space="preserve">Ucjevljenje kanala oborinske odvodnje </t>
  </si>
  <si>
    <t xml:space="preserve">    Uređeno/neuređeno</t>
  </si>
  <si>
    <t>IZGRADNJA JAVNE RASVJETE</t>
  </si>
  <si>
    <t>Izgradnja javne rasvjete:</t>
  </si>
  <si>
    <t>Uređeno/neuređeno</t>
  </si>
  <si>
    <t>EVIDENCIJA KOMUNALNE INFRASTRUKTURE</t>
  </si>
  <si>
    <t>Evidentiranje komunalne infrastrukture</t>
  </si>
  <si>
    <t>SVEUKUPNO:</t>
  </si>
  <si>
    <t>Građevinsko područje</t>
  </si>
  <si>
    <t>Građenje objekata komunalne infrastrukture iz članka 1. ovog Programa financira se  iz:</t>
  </si>
  <si>
    <t>Članak 2.</t>
  </si>
  <si>
    <t>Članak 1.</t>
  </si>
  <si>
    <t>Članak 3.</t>
  </si>
  <si>
    <t>Članak 4.</t>
  </si>
  <si>
    <t xml:space="preserve">Redni broj </t>
  </si>
  <si>
    <t>Vrsta prihoda</t>
  </si>
  <si>
    <t xml:space="preserve">                                                       SVEUKUPNO </t>
  </si>
  <si>
    <t>4.</t>
  </si>
  <si>
    <t xml:space="preserve">    </t>
  </si>
  <si>
    <t xml:space="preserve">SVEUKUPNO </t>
  </si>
  <si>
    <t>SVEUKUPNO</t>
  </si>
  <si>
    <t>Članak 5.</t>
  </si>
  <si>
    <t>(euro)</t>
  </si>
  <si>
    <t>Radovi na izgradnji:</t>
  </si>
  <si>
    <t>Uređenje šetnice u Ulici A Mihanovića</t>
  </si>
  <si>
    <t>Pozicija/       konto</t>
  </si>
  <si>
    <t>Planirana vrijednost</t>
  </si>
  <si>
    <t xml:space="preserve">Uređenje šetnice Ul Antuna Mihanovića                                                                                                                                                          </t>
  </si>
  <si>
    <t xml:space="preserve">Izgradnja i opremanje dječjih igrališta </t>
  </si>
  <si>
    <t>Geodetsko evidentiranje nerazvrstanih cesta</t>
  </si>
  <si>
    <t>Opći prihodi i primici</t>
  </si>
  <si>
    <t>Ostali prihodi za posebne namjene</t>
  </si>
  <si>
    <t>Namjenski primici od zaduživanja</t>
  </si>
  <si>
    <t>R00258</t>
  </si>
  <si>
    <t>R00259</t>
  </si>
  <si>
    <t>R00153</t>
  </si>
  <si>
    <t>R00193</t>
  </si>
  <si>
    <t>Ovaj Program sadrži opis poslova s procjenom troškova za građenje komunalne infrastrukture iz članka 1. ovog Programa.</t>
  </si>
  <si>
    <t>Radovi</t>
  </si>
  <si>
    <t>Stručni nadzor</t>
  </si>
  <si>
    <t>Mjerenje modula stišljivosti</t>
  </si>
  <si>
    <t>Elektroenergetska suglasnost za nove priključke</t>
  </si>
  <si>
    <t xml:space="preserve">Naselje Oratje : odvojak Tarade Križnik, duljina 180 m  </t>
  </si>
  <si>
    <t xml:space="preserve">Naselje Oratje : odvojak Halapiri , duljina 70 m  </t>
  </si>
  <si>
    <t>Naselje Krapinske Toplice: ,odvojak Ljudevita Gaja duljina 25 m</t>
  </si>
  <si>
    <t>Naselje Krapinske Toplice: odvojak Hajseki, duljina 55 m</t>
  </si>
  <si>
    <t>Naselje Jasenovec Zagorski: odvojak Ciglenečki, duljina 150 m</t>
  </si>
  <si>
    <t>Naselje Oratje: odvojak Zalukar, duljina 140 m</t>
  </si>
  <si>
    <t>Naselje Mala Erpenja: odvojak Koprivnjak, duljina 75 m</t>
  </si>
  <si>
    <t>Naselje Hršak Breg: odvojak Bucić, duljina 65 m</t>
  </si>
  <si>
    <r>
      <t>Planirana vrijednost (</t>
    </r>
    <r>
      <rPr>
        <sz val="14"/>
        <color theme="1"/>
        <rFont val="Calibri"/>
        <family val="2"/>
        <charset val="238"/>
      </rPr>
      <t>€</t>
    </r>
    <r>
      <rPr>
        <sz val="14"/>
        <color theme="1"/>
        <rFont val="Times New Roman"/>
        <family val="1"/>
        <charset val="238"/>
      </rPr>
      <t>)</t>
    </r>
  </si>
  <si>
    <t>Naselje Mala Erpenja: odvojak Papić, duljina 75 m</t>
  </si>
  <si>
    <t>Naselje Lovreća sela: Špoljarov brijeg, duljina 600 m</t>
  </si>
  <si>
    <t>Naselje Lovreća sela: odvojak Horvati, duljina 280 m</t>
  </si>
  <si>
    <t>Naselje Krapinske Toplice, Lovački put - Vodovod</t>
  </si>
  <si>
    <t>Naselje Lovreća Sela, odvojak Otročaki</t>
  </si>
  <si>
    <t>Naselje Lovreća Sela, Špoljarov Brijeg</t>
  </si>
  <si>
    <t>Naselje Lovreća Sela, odvojak Mlakar</t>
  </si>
  <si>
    <t>Naselje Gregurovec, Očići</t>
  </si>
  <si>
    <t>Naselje Lovreća Sela, odvojak Kolari Horvati Jakoplići</t>
  </si>
  <si>
    <t>Naselje Klokovec: odvojak Truhan Cvitković duljina 410 m</t>
  </si>
  <si>
    <t>R</t>
  </si>
  <si>
    <t>Rekonstrukcija Ulice Antuna Augustinčića</t>
  </si>
  <si>
    <t>Radovi na rekonstrukciji</t>
  </si>
  <si>
    <t>Stručni nadzor nad radovima</t>
  </si>
  <si>
    <t>Novelacija projektne dokumentacije</t>
  </si>
  <si>
    <t>Izgradnja i opremanje dječjih igrališta na području Općine</t>
  </si>
  <si>
    <t>Energetska obnova društvenih domova</t>
  </si>
  <si>
    <t>Konzultantske usluge</t>
  </si>
  <si>
    <t>Projektna dokumentacija</t>
  </si>
  <si>
    <t>R00154</t>
  </si>
  <si>
    <t>Ucjevljenje kanala oborinske odvodnje</t>
  </si>
  <si>
    <t>Radovi na ucjevljenju</t>
  </si>
  <si>
    <t>Novelacija projektno - tehničke dokumentacije</t>
  </si>
  <si>
    <t>GRAĐEVINE I UREĐAJI JAVNE NAMJENE</t>
  </si>
  <si>
    <t>Voditelj projekta</t>
  </si>
  <si>
    <t>PODRUČNI VRTIĆ MASLAČAK</t>
  </si>
  <si>
    <t>R00267</t>
  </si>
  <si>
    <t>Radovi na izgradnji</t>
  </si>
  <si>
    <t>Projektno-tehnička dokumentacija</t>
  </si>
  <si>
    <t>1. NERAZVRSTANE CESTE</t>
  </si>
  <si>
    <t>2. Građevine i uređaji javne namjene</t>
  </si>
  <si>
    <t>3. Uređenje javnih prometnih površina na kojima nije dopušten promet motornim vozilima</t>
  </si>
  <si>
    <t>2. GRAĐEVINE I UREĐAJI JAVNE NAMJENE</t>
  </si>
  <si>
    <t>Energetska obnova društvenih domova - projektna dokumentacija</t>
  </si>
  <si>
    <t xml:space="preserve">3. UREĐENJE JAVNIH PROMETNIH POVRŠINA NA KOJIMA NIJE DOPUŠTEN PROMET MOTORNIM VOZILIMA </t>
  </si>
  <si>
    <t>Izgradnja javne rasvjete</t>
  </si>
  <si>
    <t>R00222</t>
  </si>
  <si>
    <t>Izgradnja sportsko-rekreacijskog centra uz Osnovnu školu Krapinske Toplice</t>
  </si>
  <si>
    <t>Projektno - tehnička dokumentacija</t>
  </si>
  <si>
    <t>Iskaz financijskih sredstava potrebnih za građenje  komunalne infrastrukture u 2026. godini s naznakom izvora financiranja djelatnosti:</t>
  </si>
  <si>
    <t>Građevinski radovi 2026.god.</t>
  </si>
  <si>
    <t>Evidentiranje komunalne infrastrukture u 2026</t>
  </si>
  <si>
    <t>Evidentiranje nerazvrstanih cesta u 2026</t>
  </si>
  <si>
    <t>4. Područni vrtić Maslačak</t>
  </si>
  <si>
    <t>5. Izgradnja  javne rasvjete</t>
  </si>
  <si>
    <t>6. Evidencija komunalne infrastrukture</t>
  </si>
  <si>
    <t>Rekontrukcija i prenamjena područne škole Mala Erpenja u područni vrtić Maslačak</t>
  </si>
  <si>
    <t>Planirano</t>
  </si>
  <si>
    <t>4. PODRUČNI VRTIĆ MASLAČAK</t>
  </si>
  <si>
    <t xml:space="preserve">5. IZGRADNJA JAVNE RASVJETE </t>
  </si>
  <si>
    <t>6. EVIDENCIJA KOMUNALNE INFRASTRUKTURE</t>
  </si>
  <si>
    <t>R00247</t>
  </si>
  <si>
    <t>Rekonstrukcija Ulice Ljudevita Gaja - ulaz u bolnički kompleks</t>
  </si>
  <si>
    <t>Rekonstrukcija ulice Lj. Gaja - ulaz u bolnički kompleks, projektna dokumentacija</t>
  </si>
  <si>
    <t>Evidencija komunalne infrastrukture</t>
  </si>
  <si>
    <t>Pomoći EU (NPOO  344.019,00 €  i eKohezija  120.000,00 €)</t>
  </si>
  <si>
    <t>Opći prihodi i primici  26.500,00 €</t>
  </si>
  <si>
    <t>Opći prihodi i primici  36.000,00 €</t>
  </si>
  <si>
    <t>Opći prihodi i primici  20.000,00 €</t>
  </si>
  <si>
    <t>Opći prihodi i primici  33.000,00 €</t>
  </si>
  <si>
    <t xml:space="preserve">Namjenski primici od zaduživanja  </t>
  </si>
  <si>
    <t>Opći prihodi i primici 35.000,00 €</t>
  </si>
  <si>
    <t>Mehanizam za oporavak i otpornost - bespovratna sredstva</t>
  </si>
  <si>
    <t>R00151.1</t>
  </si>
  <si>
    <t>R00157</t>
  </si>
  <si>
    <t>R00296</t>
  </si>
  <si>
    <t>R00297.1</t>
  </si>
  <si>
    <t>R00354</t>
  </si>
  <si>
    <t>R00187</t>
  </si>
  <si>
    <t>Opći prihodi i primici  8.000,00 €</t>
  </si>
  <si>
    <t>MODERNIZACIJA-ASFALTIRANJE NERAZVRSTANIH CESTA</t>
  </si>
  <si>
    <t>Naselje Krapinske Toplice: Vinska cesta, duljina 150 m</t>
  </si>
  <si>
    <t>Stručni nadzor nad gradnjom (ukupno 2.275 m)</t>
  </si>
  <si>
    <t>Modernizacija nerazvrstanih cesta   Opći prihodi i primici  11.500,00 €</t>
  </si>
  <si>
    <t>Ostali prihodi za posebne namjene 182.000,00 €</t>
  </si>
  <si>
    <t>Opći prihodi i primici  208.400,00 €</t>
  </si>
  <si>
    <t>Opći prihodi i primici - 107.500,00 €</t>
  </si>
  <si>
    <t xml:space="preserve">1. Modernizacija-asfaltiranje nerazvrstanih cesta </t>
  </si>
  <si>
    <t>Evropski fond za regionalni razvoj</t>
  </si>
  <si>
    <t>Evropski poljoprivredni fond za ruralni razvoj</t>
  </si>
  <si>
    <t>EU poljoprivredni fond za ruralni razvoj - 106.044,26 €</t>
  </si>
  <si>
    <t>Rekonstrukcija ulice A. Augustinčića   Ostali prihodi  za posebne namjene 181.600,00 €</t>
  </si>
  <si>
    <t>KLASA: 363-01/25-01/20</t>
  </si>
  <si>
    <t xml:space="preserve">                REPUBLIKA HRVATSKA
        KRAPINSKO - ZAGORSKA ŽUPANIJA
             OPĆINA KRAPINSKE TOPLICE
                      OPĆINSKO VIJEĆE</t>
  </si>
  <si>
    <t>PROGRAM GRAĐENJA KOMUNALNE INFRASTRUKTURE ZA 2026. GODINU</t>
  </si>
  <si>
    <t>Ovim Programom građenja komunalne infrastrukture za 2026. (u tekstu koji slijedi: Program) određuje se građenje  komunalne infrastrukture na području Općine Krapinske Toplice za 2026, i to:</t>
  </si>
  <si>
    <t>5.</t>
  </si>
  <si>
    <t>6.</t>
  </si>
  <si>
    <t>Ovaj Program objavit će se u "Službenom glasniku Krapinsko-zagorske županije", a primjenjuju se tijekom 2026. proračunske godine.</t>
  </si>
  <si>
    <t>PREDSJEDNIK OPĆINSKOG VIJEĆA</t>
  </si>
  <si>
    <t>Antun Zupanc</t>
  </si>
  <si>
    <t>Temeljem članka  67. stavak 1. Zakona o komunalnom gospodarstvu („Narodne Novine“, broj  68/18, 110/18, 32/20, 145/24)  i  članka 32. Statuta Općine Krapinske Toplice ("Službeni glasnik Krapinsko Zagorske Županije" broj 16A/25), Općinsko vijeće Općine Krapinske Toplice na 6. sjednici održanoj dana 09.12.2025. donijelo je</t>
  </si>
  <si>
    <t>URBROJ: 2140-18-02-25-2</t>
  </si>
  <si>
    <t>Krapinske  Toplice, 09.12.2025.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</si>
</sst>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#,##0.00\ [$€-1];[Red]\-#,##0.00\ [$€-1]"/>
    <numFmt numFmtId="166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color rgb="FF000000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theme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</cellStyleXfs>
  <cellXfs count="179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0" xfId="0" applyFont="1"/>
    <xf numFmtId="0" fontId="2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164" fontId="3" fillId="0" borderId="5" xfId="2" applyFont="1" applyBorder="1" applyAlignment="1">
      <alignment horizontal="right" vertical="center" wrapText="1"/>
    </xf>
    <xf numFmtId="164" fontId="2" fillId="0" borderId="5" xfId="2" applyFont="1" applyBorder="1" applyAlignment="1">
      <alignment horizontal="right" vertical="center" wrapText="1"/>
    </xf>
    <xf numFmtId="164" fontId="2" fillId="0" borderId="5" xfId="2" applyFont="1" applyBorder="1" applyAlignment="1">
      <alignment vertical="center" wrapText="1"/>
    </xf>
    <xf numFmtId="0" fontId="3" fillId="0" borderId="0" xfId="0" applyFont="1" applyAlignment="1">
      <alignment horizontal="left" vertical="top"/>
    </xf>
    <xf numFmtId="0" fontId="3" fillId="0" borderId="7" xfId="0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164" fontId="2" fillId="0" borderId="0" xfId="2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3" fillId="0" borderId="11" xfId="0" applyFont="1" applyBorder="1" applyAlignment="1">
      <alignment horizontal="justify" vertical="center" wrapText="1"/>
    </xf>
    <xf numFmtId="0" fontId="7" fillId="0" borderId="0" xfId="0" applyFont="1"/>
    <xf numFmtId="0" fontId="3" fillId="0" borderId="9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8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9" xfId="0" applyFont="1" applyBorder="1" applyAlignment="1">
      <alignment vertical="center" wrapText="1"/>
    </xf>
    <xf numFmtId="166" fontId="4" fillId="0" borderId="14" xfId="2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166" fontId="11" fillId="0" borderId="13" xfId="0" applyNumberFormat="1" applyFont="1" applyBorder="1" applyAlignment="1">
      <alignment vertical="center" wrapText="1"/>
    </xf>
    <xf numFmtId="0" fontId="7" fillId="0" borderId="13" xfId="0" applyFont="1" applyBorder="1" applyAlignment="1">
      <alignment vertical="top" wrapText="1"/>
    </xf>
    <xf numFmtId="4" fontId="7" fillId="0" borderId="13" xfId="0" applyNumberFormat="1" applyFont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0" fontId="7" fillId="0" borderId="6" xfId="0" applyFont="1" applyBorder="1" applyAlignment="1">
      <alignment horizontal="justify" vertical="center" wrapText="1"/>
    </xf>
    <xf numFmtId="0" fontId="8" fillId="0" borderId="10" xfId="0" applyFont="1" applyBorder="1" applyAlignment="1">
      <alignment vertical="top" wrapText="1"/>
    </xf>
    <xf numFmtId="0" fontId="7" fillId="0" borderId="5" xfId="0" applyFont="1" applyBorder="1" applyAlignment="1">
      <alignment horizontal="justify" vertical="center" wrapText="1"/>
    </xf>
    <xf numFmtId="0" fontId="7" fillId="0" borderId="3" xfId="0" applyFont="1" applyBorder="1" applyAlignment="1">
      <alignment vertical="center" wrapText="1"/>
    </xf>
    <xf numFmtId="164" fontId="4" fillId="0" borderId="1" xfId="2" applyFont="1" applyBorder="1" applyAlignment="1">
      <alignment horizontal="right" vertical="center" wrapText="1"/>
    </xf>
    <xf numFmtId="164" fontId="7" fillId="0" borderId="4" xfId="2" applyFont="1" applyBorder="1" applyAlignment="1">
      <alignment horizontal="right" vertical="center" wrapText="1"/>
    </xf>
    <xf numFmtId="164" fontId="7" fillId="0" borderId="3" xfId="2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7" fillId="0" borderId="14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164" fontId="4" fillId="0" borderId="7" xfId="2" applyFont="1" applyBorder="1" applyAlignment="1">
      <alignment horizontal="righ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66" fontId="4" fillId="0" borderId="1" xfId="2" applyNumberFormat="1" applyFont="1" applyBorder="1" applyAlignment="1">
      <alignment horizontal="right" vertical="center" wrapText="1"/>
    </xf>
    <xf numFmtId="166" fontId="7" fillId="0" borderId="4" xfId="2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0" fontId="7" fillId="0" borderId="13" xfId="0" applyFont="1" applyBorder="1" applyAlignment="1">
      <alignment horizontal="right" vertical="center" wrapText="1"/>
    </xf>
    <xf numFmtId="49" fontId="7" fillId="0" borderId="0" xfId="0" applyNumberFormat="1" applyFont="1" applyAlignment="1">
      <alignment horizontal="left" vertical="center"/>
    </xf>
    <xf numFmtId="0" fontId="7" fillId="0" borderId="12" xfId="0" applyFont="1" applyBorder="1"/>
    <xf numFmtId="164" fontId="7" fillId="0" borderId="3" xfId="2" applyFont="1" applyBorder="1" applyAlignment="1">
      <alignment vertical="center" wrapText="1"/>
    </xf>
    <xf numFmtId="0" fontId="8" fillId="0" borderId="0" xfId="0" applyFont="1" applyAlignment="1">
      <alignment vertical="top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1" xfId="0" applyFont="1" applyBorder="1" applyAlignment="1">
      <alignment vertical="center" wrapText="1"/>
    </xf>
    <xf numFmtId="166" fontId="11" fillId="0" borderId="10" xfId="0" applyNumberFormat="1" applyFont="1" applyBorder="1" applyAlignment="1">
      <alignment vertical="center" wrapText="1"/>
    </xf>
    <xf numFmtId="0" fontId="7" fillId="0" borderId="12" xfId="0" applyFont="1" applyBorder="1" applyAlignment="1">
      <alignment horizontal="justify" vertical="center" wrapText="1"/>
    </xf>
    <xf numFmtId="0" fontId="7" fillId="0" borderId="12" xfId="0" applyFont="1" applyBorder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166" fontId="11" fillId="0" borderId="4" xfId="0" applyNumberFormat="1" applyFont="1" applyBorder="1" applyAlignment="1">
      <alignment vertical="center" wrapText="1"/>
    </xf>
    <xf numFmtId="166" fontId="11" fillId="0" borderId="3" xfId="0" applyNumberFormat="1" applyFont="1" applyBorder="1" applyAlignment="1">
      <alignment vertical="center" wrapText="1"/>
    </xf>
    <xf numFmtId="0" fontId="7" fillId="0" borderId="10" xfId="0" applyFont="1" applyBorder="1" applyAlignment="1">
      <alignment horizontal="justify" vertical="center" wrapText="1"/>
    </xf>
    <xf numFmtId="164" fontId="7" fillId="0" borderId="12" xfId="2" applyFont="1" applyBorder="1" applyAlignment="1">
      <alignment horizontal="right" vertical="center" wrapText="1"/>
    </xf>
    <xf numFmtId="0" fontId="7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164" fontId="7" fillId="0" borderId="0" xfId="2" applyFont="1" applyBorder="1" applyAlignment="1">
      <alignment horizontal="right" vertical="center" wrapText="1"/>
    </xf>
    <xf numFmtId="166" fontId="12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5" xfId="0" applyFont="1" applyBorder="1" applyAlignment="1">
      <alignment horizontal="right" vertical="center" wrapText="1"/>
    </xf>
    <xf numFmtId="164" fontId="2" fillId="0" borderId="31" xfId="2" applyFont="1" applyBorder="1" applyAlignment="1">
      <alignment horizontal="right" vertical="center" wrapText="1"/>
    </xf>
    <xf numFmtId="164" fontId="3" fillId="0" borderId="27" xfId="2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64" fontId="2" fillId="0" borderId="2" xfId="2" applyFont="1" applyBorder="1" applyAlignment="1">
      <alignment horizontal="right" vertical="center" wrapText="1"/>
    </xf>
    <xf numFmtId="164" fontId="3" fillId="0" borderId="32" xfId="2" applyFont="1" applyBorder="1" applyAlignment="1">
      <alignment horizontal="right" vertical="center" wrapText="1"/>
    </xf>
    <xf numFmtId="164" fontId="3" fillId="0" borderId="27" xfId="2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7" fillId="0" borderId="13" xfId="0" applyFont="1" applyBorder="1" applyAlignment="1">
      <alignment vertical="center"/>
    </xf>
    <xf numFmtId="0" fontId="7" fillId="0" borderId="7" xfId="0" applyFont="1" applyBorder="1" applyAlignment="1">
      <alignment horizontal="left" vertical="center" wrapText="1"/>
    </xf>
    <xf numFmtId="166" fontId="7" fillId="0" borderId="7" xfId="2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horizontal="left" vertical="center" wrapText="1"/>
    </xf>
    <xf numFmtId="166" fontId="7" fillId="0" borderId="3" xfId="2" applyNumberFormat="1" applyFont="1" applyBorder="1" applyAlignment="1">
      <alignment horizontal="right" vertical="center" wrapText="1"/>
    </xf>
    <xf numFmtId="49" fontId="7" fillId="0" borderId="12" xfId="0" applyNumberFormat="1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164" fontId="3" fillId="0" borderId="5" xfId="2" applyFont="1" applyFill="1" applyBorder="1" applyAlignment="1">
      <alignment horizontal="center" vertical="center" wrapText="1"/>
    </xf>
    <xf numFmtId="164" fontId="3" fillId="0" borderId="1" xfId="2" applyFont="1" applyBorder="1" applyAlignment="1">
      <alignment vertical="center" wrapText="1"/>
    </xf>
    <xf numFmtId="164" fontId="3" fillId="0" borderId="5" xfId="2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164" fontId="3" fillId="0" borderId="0" xfId="0" applyNumberFormat="1" applyFont="1"/>
    <xf numFmtId="164" fontId="3" fillId="0" borderId="0" xfId="2" applyFont="1"/>
    <xf numFmtId="0" fontId="13" fillId="0" borderId="0" xfId="0" applyFont="1"/>
    <xf numFmtId="0" fontId="14" fillId="0" borderId="3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1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3" fillId="0" borderId="7" xfId="2" applyFont="1" applyBorder="1" applyAlignment="1">
      <alignment horizontal="center" vertical="center" wrapText="1"/>
    </xf>
    <xf numFmtId="164" fontId="3" fillId="0" borderId="3" xfId="2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top" wrapText="1"/>
    </xf>
    <xf numFmtId="164" fontId="3" fillId="0" borderId="7" xfId="2" applyFont="1" applyFill="1" applyBorder="1" applyAlignment="1">
      <alignment horizontal="center" vertical="center" wrapText="1"/>
    </xf>
    <xf numFmtId="164" fontId="3" fillId="0" borderId="3" xfId="2" applyFont="1" applyFill="1" applyBorder="1" applyAlignment="1">
      <alignment horizontal="center" vertical="center" wrapText="1"/>
    </xf>
    <xf numFmtId="164" fontId="3" fillId="0" borderId="4" xfId="2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2" fillId="0" borderId="17" xfId="0" applyFont="1" applyBorder="1" applyAlignment="1">
      <alignment horizontal="center" vertical="center" wrapText="1"/>
    </xf>
    <xf numFmtId="0" fontId="15" fillId="0" borderId="0" xfId="1" applyFont="1" applyFill="1" applyAlignment="1">
      <alignment horizontal="left" vertical="center"/>
    </xf>
  </cellXfs>
  <cellStyles count="3">
    <cellStyle name="Hiperveza" xfId="1" builtinId="8"/>
    <cellStyle name="Normalno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423242</xdr:colOff>
      <xdr:row>1</xdr:row>
      <xdr:rowOff>74543</xdr:rowOff>
    </xdr:from>
    <xdr:to>
      <xdr:col>1</xdr:col>
      <xdr:colOff>870503</xdr:colOff>
      <xdr:row>4</xdr:row>
      <xdr:rowOff>110874</xdr:rowOff>
    </xdr:to>
    <xdr:pic>
      <xdr:nvPicPr>
        <xdr:cNvPr id="3" name="Picture 945074003">
          <a:extLst>
            <a:ext uri="{FF2B5EF4-FFF2-40B4-BE49-F238E27FC236}">
              <a16:creationId xmlns:a16="http://schemas.microsoft.com/office/drawing/2014/main" id="{91E2FE97-E7FF-4546-B627-DB8AC88E4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046" y="646043"/>
          <a:ext cx="447261" cy="6078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85A8-16DC-4B63-9D6B-72F18729914B}">
  <sheetPr>
    <pageSetUpPr fitToPage="1"/>
  </sheetPr>
  <dimension ref="A3:E43"/>
  <sheetViews>
    <sheetView tabSelected="1" showWhiteSpace="0" view="pageLayout" zoomScale="115" zoomScaleNormal="145" zoomScaleSheetLayoutView="115" zoomScalePageLayoutView="115" workbookViewId="0">
      <selection activeCell="B42" sqref="B42"/>
    </sheetView>
  </sheetViews>
  <sheetFormatPr defaultRowHeight="15" x14ac:dyDescent="0.25"/>
  <cols>
    <col min="1" max="1" width="12.5703125" style="6" customWidth="1"/>
    <col min="2" max="2" width="44" style="6" customWidth="1"/>
    <col min="3" max="3" width="46.7109375" style="6" customWidth="1"/>
    <col min="4" max="4" width="9.140625" style="6"/>
    <col min="5" max="5" width="15.7109375" style="6" bestFit="1" customWidth="1"/>
    <col min="6" max="16384" width="9.140625" style="6"/>
  </cols>
  <sheetData>
    <row r="3" spans="1:3" x14ac:dyDescent="0.25">
      <c r="C3" s="124"/>
    </row>
    <row r="5" spans="1:3" ht="15" customHeight="1" x14ac:dyDescent="0.25">
      <c r="A5" s="139" t="s">
        <v>144</v>
      </c>
      <c r="B5" s="139"/>
    </row>
    <row r="6" spans="1:3" ht="15" customHeight="1" x14ac:dyDescent="0.25">
      <c r="A6" s="139"/>
      <c r="B6" s="139"/>
    </row>
    <row r="7" spans="1:3" ht="15" customHeight="1" x14ac:dyDescent="0.25">
      <c r="A7" s="139"/>
      <c r="B7" s="139"/>
    </row>
    <row r="8" spans="1:3" ht="15" customHeight="1" x14ac:dyDescent="0.25">
      <c r="A8" s="139"/>
      <c r="B8" s="139"/>
    </row>
    <row r="9" spans="1:3" ht="15" customHeight="1" x14ac:dyDescent="0.25">
      <c r="A9" s="139"/>
      <c r="B9" s="139"/>
    </row>
    <row r="10" spans="1:3" ht="15.75" x14ac:dyDescent="0.25">
      <c r="A10" s="125"/>
    </row>
    <row r="11" spans="1:3" x14ac:dyDescent="0.25">
      <c r="A11" s="12" t="s">
        <v>143</v>
      </c>
    </row>
    <row r="12" spans="1:3" x14ac:dyDescent="0.25">
      <c r="A12" s="12" t="s">
        <v>153</v>
      </c>
    </row>
    <row r="13" spans="1:3" x14ac:dyDescent="0.25">
      <c r="A13" s="12" t="s">
        <v>154</v>
      </c>
    </row>
    <row r="15" spans="1:3" ht="46.5" customHeight="1" x14ac:dyDescent="0.25">
      <c r="A15" s="140" t="s">
        <v>152</v>
      </c>
      <c r="B15" s="140"/>
      <c r="C15" s="140"/>
    </row>
    <row r="17" spans="1:3" ht="26.25" customHeight="1" x14ac:dyDescent="0.25">
      <c r="A17" s="141" t="s">
        <v>145</v>
      </c>
      <c r="B17" s="141"/>
      <c r="C17" s="141"/>
    </row>
    <row r="19" spans="1:3" x14ac:dyDescent="0.25">
      <c r="A19" s="142" t="s">
        <v>21</v>
      </c>
      <c r="B19" s="142"/>
      <c r="C19" s="142"/>
    </row>
    <row r="20" spans="1:3" ht="33" customHeight="1" x14ac:dyDescent="0.25">
      <c r="A20" s="140" t="s">
        <v>146</v>
      </c>
      <c r="B20" s="140"/>
      <c r="C20" s="140"/>
    </row>
    <row r="21" spans="1:3" x14ac:dyDescent="0.25">
      <c r="B21" s="12" t="s">
        <v>138</v>
      </c>
    </row>
    <row r="22" spans="1:3" x14ac:dyDescent="0.25">
      <c r="B22" s="12" t="s">
        <v>91</v>
      </c>
    </row>
    <row r="23" spans="1:3" x14ac:dyDescent="0.25">
      <c r="B23" s="12" t="s">
        <v>92</v>
      </c>
    </row>
    <row r="24" spans="1:3" x14ac:dyDescent="0.25">
      <c r="B24" s="12" t="s">
        <v>104</v>
      </c>
    </row>
    <row r="25" spans="1:3" x14ac:dyDescent="0.25">
      <c r="B25" s="11" t="s">
        <v>105</v>
      </c>
    </row>
    <row r="26" spans="1:3" x14ac:dyDescent="0.25">
      <c r="B26" s="21" t="s">
        <v>106</v>
      </c>
    </row>
    <row r="28" spans="1:3" x14ac:dyDescent="0.25">
      <c r="A28" s="142" t="s">
        <v>20</v>
      </c>
      <c r="B28" s="142"/>
      <c r="C28" s="142"/>
    </row>
    <row r="29" spans="1:3" x14ac:dyDescent="0.25">
      <c r="A29" s="6" t="s">
        <v>19</v>
      </c>
    </row>
    <row r="30" spans="1:3" ht="15.75" thickBot="1" x14ac:dyDescent="0.3"/>
    <row r="31" spans="1:3" ht="15.75" thickBot="1" x14ac:dyDescent="0.3">
      <c r="A31" s="1" t="s">
        <v>0</v>
      </c>
      <c r="B31" s="2" t="s">
        <v>1</v>
      </c>
      <c r="C31" s="3" t="s">
        <v>36</v>
      </c>
    </row>
    <row r="32" spans="1:3" ht="22.5" customHeight="1" thickBot="1" x14ac:dyDescent="0.3">
      <c r="A32" s="10" t="s">
        <v>2</v>
      </c>
      <c r="B32" s="10" t="s">
        <v>40</v>
      </c>
      <c r="C32" s="120">
        <f>C38-SUM(C33:C37)</f>
        <v>505900</v>
      </c>
    </row>
    <row r="33" spans="1:5" ht="22.5" customHeight="1" thickBot="1" x14ac:dyDescent="0.3">
      <c r="A33" s="4" t="s">
        <v>3</v>
      </c>
      <c r="B33" s="5" t="s">
        <v>41</v>
      </c>
      <c r="C33" s="121">
        <v>363600</v>
      </c>
    </row>
    <row r="34" spans="1:5" ht="28.5" customHeight="1" thickBot="1" x14ac:dyDescent="0.3">
      <c r="A34" s="4" t="s">
        <v>4</v>
      </c>
      <c r="B34" s="5" t="s">
        <v>139</v>
      </c>
      <c r="C34" s="119">
        <v>120000</v>
      </c>
      <c r="E34" s="126"/>
    </row>
    <row r="35" spans="1:5" ht="22.5" customHeight="1" thickBot="1" x14ac:dyDescent="0.3">
      <c r="A35" s="4" t="s">
        <v>27</v>
      </c>
      <c r="B35" s="5" t="s">
        <v>140</v>
      </c>
      <c r="C35" s="121">
        <v>106044.26</v>
      </c>
    </row>
    <row r="36" spans="1:5" ht="28.5" customHeight="1" thickBot="1" x14ac:dyDescent="0.3">
      <c r="A36" s="4" t="s">
        <v>147</v>
      </c>
      <c r="B36" s="5" t="s">
        <v>123</v>
      </c>
      <c r="C36" s="121">
        <v>344019</v>
      </c>
    </row>
    <row r="37" spans="1:5" ht="22.5" customHeight="1" thickBot="1" x14ac:dyDescent="0.3">
      <c r="A37" s="4" t="s">
        <v>148</v>
      </c>
      <c r="B37" s="5" t="s">
        <v>42</v>
      </c>
      <c r="C37" s="121">
        <v>2016833.15</v>
      </c>
    </row>
    <row r="38" spans="1:5" ht="19.5" customHeight="1" thickBot="1" x14ac:dyDescent="0.3">
      <c r="A38" s="4"/>
      <c r="B38" s="5" t="s">
        <v>5</v>
      </c>
      <c r="C38" s="20">
        <v>3456396.41</v>
      </c>
    </row>
    <row r="42" spans="1:5" x14ac:dyDescent="0.25">
      <c r="C42" s="126"/>
    </row>
    <row r="43" spans="1:5" x14ac:dyDescent="0.25">
      <c r="C43" s="126"/>
    </row>
  </sheetData>
  <mergeCells count="6">
    <mergeCell ref="A5:B9"/>
    <mergeCell ref="A15:C15"/>
    <mergeCell ref="A17:C17"/>
    <mergeCell ref="A19:C19"/>
    <mergeCell ref="A28:C28"/>
    <mergeCell ref="A20:C20"/>
  </mergeCells>
  <pageMargins left="0.7" right="0.7" top="0.75" bottom="0.75" header="0.3" footer="0.3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15DB7-E882-48F9-92DE-62CD9837C96D}">
  <dimension ref="A1:D72"/>
  <sheetViews>
    <sheetView view="pageLayout" zoomScale="85" zoomScaleNormal="115" zoomScaleSheetLayoutView="100" zoomScalePageLayoutView="85" workbookViewId="0">
      <selection activeCell="C49" sqref="C49"/>
    </sheetView>
  </sheetViews>
  <sheetFormatPr defaultRowHeight="18.75" x14ac:dyDescent="0.3"/>
  <cols>
    <col min="1" max="1" width="14" style="33" customWidth="1"/>
    <col min="2" max="2" width="91.7109375" style="33" customWidth="1"/>
    <col min="3" max="3" width="42.85546875" style="33" customWidth="1"/>
    <col min="4" max="4" width="25.140625" style="33" customWidth="1"/>
    <col min="5" max="16384" width="9.140625" style="33"/>
  </cols>
  <sheetData>
    <row r="1" spans="1:4" x14ac:dyDescent="0.3">
      <c r="A1" s="143" t="s">
        <v>22</v>
      </c>
      <c r="B1" s="143"/>
      <c r="C1" s="143"/>
      <c r="D1" s="143"/>
    </row>
    <row r="2" spans="1:4" ht="23.25" customHeight="1" x14ac:dyDescent="0.3">
      <c r="A2" s="29" t="s">
        <v>47</v>
      </c>
    </row>
    <row r="3" spans="1:4" ht="19.5" thickBot="1" x14ac:dyDescent="0.35"/>
    <row r="4" spans="1:4" ht="44.25" customHeight="1" thickBot="1" x14ac:dyDescent="0.35">
      <c r="A4" s="34" t="s">
        <v>35</v>
      </c>
      <c r="B4" s="34" t="s">
        <v>6</v>
      </c>
      <c r="C4" s="35" t="s">
        <v>60</v>
      </c>
      <c r="D4" s="36" t="s">
        <v>18</v>
      </c>
    </row>
    <row r="5" spans="1:4" ht="28.5" customHeight="1" thickBot="1" x14ac:dyDescent="0.35">
      <c r="A5" s="37" t="s">
        <v>131</v>
      </c>
      <c r="B5" s="38"/>
      <c r="C5" s="39"/>
      <c r="D5" s="38"/>
    </row>
    <row r="6" spans="1:4" ht="31.5" customHeight="1" thickBot="1" x14ac:dyDescent="0.35">
      <c r="A6" s="40" t="s">
        <v>124</v>
      </c>
      <c r="B6" s="41" t="s">
        <v>7</v>
      </c>
      <c r="C6" s="42">
        <f>SUM(C7:C22)</f>
        <v>193500</v>
      </c>
      <c r="D6" s="43"/>
    </row>
    <row r="7" spans="1:4" ht="30" customHeight="1" x14ac:dyDescent="0.3">
      <c r="A7" s="44" t="s">
        <v>125</v>
      </c>
      <c r="B7" s="47" t="s">
        <v>101</v>
      </c>
      <c r="C7" s="48">
        <v>180000</v>
      </c>
      <c r="D7" s="46"/>
    </row>
    <row r="8" spans="1:4" ht="25.5" customHeight="1" x14ac:dyDescent="0.3">
      <c r="A8" s="49"/>
      <c r="B8" s="47" t="s">
        <v>52</v>
      </c>
      <c r="C8" s="50"/>
      <c r="D8" s="46"/>
    </row>
    <row r="9" spans="1:4" ht="25.5" customHeight="1" x14ac:dyDescent="0.3">
      <c r="A9" s="51"/>
      <c r="B9" s="47" t="s">
        <v>53</v>
      </c>
      <c r="C9" s="50"/>
      <c r="D9" s="46"/>
    </row>
    <row r="10" spans="1:4" ht="25.5" customHeight="1" x14ac:dyDescent="0.3">
      <c r="A10" s="51"/>
      <c r="B10" s="47" t="s">
        <v>57</v>
      </c>
      <c r="C10" s="50"/>
      <c r="D10" s="46"/>
    </row>
    <row r="11" spans="1:4" ht="25.5" customHeight="1" x14ac:dyDescent="0.3">
      <c r="A11" s="51"/>
      <c r="B11" s="47" t="s">
        <v>62</v>
      </c>
      <c r="C11" s="50"/>
      <c r="D11" s="46"/>
    </row>
    <row r="12" spans="1:4" ht="25.5" customHeight="1" x14ac:dyDescent="0.3">
      <c r="A12" s="51"/>
      <c r="B12" s="47" t="s">
        <v>63</v>
      </c>
      <c r="C12" s="50"/>
      <c r="D12" s="46"/>
    </row>
    <row r="13" spans="1:4" ht="25.5" customHeight="1" x14ac:dyDescent="0.3">
      <c r="A13" s="51"/>
      <c r="B13" s="47" t="s">
        <v>56</v>
      </c>
      <c r="C13" s="50"/>
      <c r="D13" s="46"/>
    </row>
    <row r="14" spans="1:4" ht="22.5" customHeight="1" x14ac:dyDescent="0.3">
      <c r="A14" s="51"/>
      <c r="B14" s="47" t="s">
        <v>55</v>
      </c>
      <c r="C14" s="51"/>
      <c r="D14" s="46"/>
    </row>
    <row r="15" spans="1:4" ht="22.5" customHeight="1" x14ac:dyDescent="0.3">
      <c r="A15" s="51"/>
      <c r="B15" s="47" t="s">
        <v>54</v>
      </c>
      <c r="C15" s="51"/>
      <c r="D15" s="46"/>
    </row>
    <row r="16" spans="1:4" ht="22.5" customHeight="1" x14ac:dyDescent="0.3">
      <c r="A16" s="51"/>
      <c r="B16" s="47" t="s">
        <v>132</v>
      </c>
      <c r="C16" s="51"/>
      <c r="D16" s="46"/>
    </row>
    <row r="17" spans="1:4" ht="22.5" customHeight="1" x14ac:dyDescent="0.3">
      <c r="A17" s="51"/>
      <c r="B17" s="47" t="s">
        <v>59</v>
      </c>
      <c r="C17" s="51"/>
      <c r="D17" s="46"/>
    </row>
    <row r="18" spans="1:4" ht="22.5" customHeight="1" x14ac:dyDescent="0.3">
      <c r="A18" s="51"/>
      <c r="B18" s="47" t="s">
        <v>61</v>
      </c>
      <c r="C18" s="51"/>
      <c r="D18" s="46"/>
    </row>
    <row r="19" spans="1:4" ht="24" customHeight="1" x14ac:dyDescent="0.3">
      <c r="A19" s="51"/>
      <c r="B19" s="47" t="s">
        <v>58</v>
      </c>
      <c r="C19" s="51"/>
      <c r="D19" s="46"/>
    </row>
    <row r="20" spans="1:4" ht="24" customHeight="1" x14ac:dyDescent="0.3">
      <c r="A20" s="51"/>
      <c r="B20" s="47" t="s">
        <v>70</v>
      </c>
      <c r="C20" s="51"/>
      <c r="D20" s="46"/>
    </row>
    <row r="21" spans="1:4" ht="27" customHeight="1" x14ac:dyDescent="0.3">
      <c r="A21" s="51"/>
      <c r="B21" s="52" t="s">
        <v>50</v>
      </c>
      <c r="C21" s="48">
        <v>2000</v>
      </c>
      <c r="D21" s="46"/>
    </row>
    <row r="22" spans="1:4" ht="32.25" customHeight="1" thickBot="1" x14ac:dyDescent="0.35">
      <c r="A22" s="53"/>
      <c r="B22" s="54" t="s">
        <v>133</v>
      </c>
      <c r="C22" s="81">
        <v>11500</v>
      </c>
      <c r="D22" s="55"/>
    </row>
    <row r="23" spans="1:4" ht="27.75" customHeight="1" thickBot="1" x14ac:dyDescent="0.35">
      <c r="A23" s="122" t="s">
        <v>126</v>
      </c>
      <c r="B23" s="85" t="s">
        <v>72</v>
      </c>
      <c r="C23" s="95">
        <f>SUM(C24:C26)</f>
        <v>390000</v>
      </c>
      <c r="D23" s="41"/>
    </row>
    <row r="24" spans="1:4" ht="27.75" customHeight="1" x14ac:dyDescent="0.3">
      <c r="A24" s="123" t="s">
        <v>127</v>
      </c>
      <c r="B24" s="84" t="s">
        <v>73</v>
      </c>
      <c r="C24" s="86">
        <v>375000</v>
      </c>
      <c r="D24" s="45"/>
    </row>
    <row r="25" spans="1:4" ht="27.75" customHeight="1" x14ac:dyDescent="0.3">
      <c r="A25" s="51"/>
      <c r="B25" s="84" t="s">
        <v>74</v>
      </c>
      <c r="C25" s="86">
        <v>11500</v>
      </c>
      <c r="D25" s="45"/>
    </row>
    <row r="26" spans="1:4" ht="27.75" customHeight="1" thickBot="1" x14ac:dyDescent="0.35">
      <c r="A26" s="53"/>
      <c r="B26" s="82" t="s">
        <v>75</v>
      </c>
      <c r="C26" s="87">
        <v>3500</v>
      </c>
      <c r="D26" s="71"/>
    </row>
    <row r="27" spans="1:4" s="29" customFormat="1" ht="29.25" customHeight="1" thickBot="1" x14ac:dyDescent="0.35">
      <c r="A27" s="66" t="s">
        <v>112</v>
      </c>
      <c r="B27" s="85" t="s">
        <v>113</v>
      </c>
      <c r="C27" s="56">
        <f>C28</f>
        <v>8000</v>
      </c>
      <c r="D27" s="43" t="s">
        <v>8</v>
      </c>
    </row>
    <row r="28" spans="1:4" s="29" customFormat="1" ht="29.25" customHeight="1" thickBot="1" x14ac:dyDescent="0.35">
      <c r="A28" s="65"/>
      <c r="B28" s="117" t="s">
        <v>79</v>
      </c>
      <c r="C28" s="58">
        <v>8000</v>
      </c>
      <c r="D28" s="55"/>
    </row>
    <row r="29" spans="1:4" ht="24.75" customHeight="1" thickBot="1" x14ac:dyDescent="0.35">
      <c r="A29" s="147"/>
      <c r="B29" s="148"/>
      <c r="C29" s="148"/>
      <c r="D29" s="148"/>
    </row>
    <row r="30" spans="1:4" ht="28.5" customHeight="1" thickBot="1" x14ac:dyDescent="0.35">
      <c r="A30" s="37" t="s">
        <v>84</v>
      </c>
      <c r="B30" s="38"/>
      <c r="C30" s="38"/>
      <c r="D30" s="59"/>
    </row>
    <row r="31" spans="1:4" ht="28.5" customHeight="1" thickBot="1" x14ac:dyDescent="0.35">
      <c r="A31" s="40" t="s">
        <v>71</v>
      </c>
      <c r="B31" s="85" t="s">
        <v>77</v>
      </c>
      <c r="C31" s="56">
        <f>SUM(C32:C33)</f>
        <v>26500</v>
      </c>
      <c r="D31" s="41"/>
    </row>
    <row r="32" spans="1:4" ht="28.5" customHeight="1" x14ac:dyDescent="0.3">
      <c r="A32" s="44"/>
      <c r="B32" s="84" t="s">
        <v>78</v>
      </c>
      <c r="C32" s="57">
        <v>5500</v>
      </c>
      <c r="D32" s="45"/>
    </row>
    <row r="33" spans="1:4" ht="28.5" customHeight="1" thickBot="1" x14ac:dyDescent="0.35">
      <c r="A33" s="88"/>
      <c r="B33" s="82" t="s">
        <v>79</v>
      </c>
      <c r="C33" s="58">
        <v>21000</v>
      </c>
      <c r="D33" s="71"/>
    </row>
    <row r="34" spans="1:4" ht="24.75" customHeight="1" thickBot="1" x14ac:dyDescent="0.35">
      <c r="A34" s="88"/>
      <c r="B34" s="82"/>
      <c r="C34" s="89"/>
      <c r="D34" s="71"/>
    </row>
    <row r="35" spans="1:4" ht="28.5" customHeight="1" thickBot="1" x14ac:dyDescent="0.35">
      <c r="A35" s="37" t="s">
        <v>9</v>
      </c>
      <c r="B35" s="38"/>
      <c r="C35" s="38"/>
      <c r="D35" s="59"/>
    </row>
    <row r="36" spans="1:4" ht="36.75" customHeight="1" thickBot="1" x14ac:dyDescent="0.35">
      <c r="A36" s="60" t="s">
        <v>128</v>
      </c>
      <c r="B36" s="61" t="s">
        <v>76</v>
      </c>
      <c r="C36" s="56">
        <v>36000</v>
      </c>
      <c r="D36" s="34" t="s">
        <v>11</v>
      </c>
    </row>
    <row r="37" spans="1:4" ht="28.5" customHeight="1" thickBot="1" x14ac:dyDescent="0.35">
      <c r="A37" s="90" t="s">
        <v>80</v>
      </c>
      <c r="B37" s="80" t="s">
        <v>81</v>
      </c>
      <c r="C37" s="95">
        <v>20000</v>
      </c>
      <c r="D37" s="91"/>
    </row>
    <row r="38" spans="1:4" ht="28.5" customHeight="1" thickBot="1" x14ac:dyDescent="0.35">
      <c r="A38" s="92"/>
      <c r="B38" s="83" t="s">
        <v>82</v>
      </c>
      <c r="C38" s="87">
        <v>20000</v>
      </c>
      <c r="D38" s="93"/>
    </row>
    <row r="39" spans="1:4" ht="28.5" customHeight="1" thickBot="1" x14ac:dyDescent="0.35">
      <c r="A39" s="112" t="s">
        <v>97</v>
      </c>
      <c r="B39" s="68" t="s">
        <v>98</v>
      </c>
      <c r="C39" s="95">
        <f>SUM(C40)</f>
        <v>33000</v>
      </c>
      <c r="D39" s="111"/>
    </row>
    <row r="40" spans="1:4" ht="28.5" customHeight="1" thickBot="1" x14ac:dyDescent="0.35">
      <c r="A40" s="110"/>
      <c r="B40" s="68" t="s">
        <v>99</v>
      </c>
      <c r="C40" s="86">
        <v>33000</v>
      </c>
      <c r="D40" s="111"/>
    </row>
    <row r="41" spans="1:4" ht="24.95" customHeight="1" x14ac:dyDescent="0.3">
      <c r="A41" s="66" t="s">
        <v>43</v>
      </c>
      <c r="B41" s="85" t="s">
        <v>34</v>
      </c>
      <c r="C41" s="62">
        <f>SUM(C42:C44)</f>
        <v>213544.26</v>
      </c>
      <c r="D41" s="41" t="s">
        <v>8</v>
      </c>
    </row>
    <row r="42" spans="1:4" ht="24.95" customHeight="1" x14ac:dyDescent="0.3">
      <c r="A42" s="64" t="s">
        <v>44</v>
      </c>
      <c r="B42" s="84" t="s">
        <v>48</v>
      </c>
      <c r="C42" s="57">
        <v>200044.26</v>
      </c>
      <c r="D42" s="45"/>
    </row>
    <row r="43" spans="1:4" ht="27.75" customHeight="1" x14ac:dyDescent="0.3">
      <c r="A43" s="64"/>
      <c r="B43" s="84" t="s">
        <v>49</v>
      </c>
      <c r="C43" s="57">
        <v>10000</v>
      </c>
      <c r="D43" s="45"/>
    </row>
    <row r="44" spans="1:4" ht="27.75" customHeight="1" thickBot="1" x14ac:dyDescent="0.35">
      <c r="A44" s="65"/>
      <c r="B44" s="82" t="s">
        <v>83</v>
      </c>
      <c r="C44" s="58">
        <v>3500</v>
      </c>
      <c r="D44" s="71"/>
    </row>
    <row r="45" spans="1:4" ht="24.75" customHeight="1" thickBot="1" x14ac:dyDescent="0.35">
      <c r="A45" s="64"/>
      <c r="B45" s="84"/>
      <c r="C45" s="94"/>
      <c r="D45" s="68"/>
    </row>
    <row r="46" spans="1:4" ht="27.75" customHeight="1" thickBot="1" x14ac:dyDescent="0.35">
      <c r="A46" s="37" t="s">
        <v>86</v>
      </c>
      <c r="B46" s="38"/>
      <c r="C46" s="38"/>
      <c r="D46" s="59"/>
    </row>
    <row r="47" spans="1:4" ht="36.75" customHeight="1" thickBot="1" x14ac:dyDescent="0.35">
      <c r="A47" s="63" t="s">
        <v>87</v>
      </c>
      <c r="B47" s="68" t="s">
        <v>107</v>
      </c>
      <c r="C47" s="69">
        <f>SUM(C48:C51)</f>
        <v>2480852.15</v>
      </c>
      <c r="D47" s="45" t="s">
        <v>14</v>
      </c>
    </row>
    <row r="48" spans="1:4" ht="27" customHeight="1" x14ac:dyDescent="0.3">
      <c r="A48" s="63"/>
      <c r="B48" s="68" t="s">
        <v>88</v>
      </c>
      <c r="C48" s="114">
        <v>2371477.15</v>
      </c>
      <c r="D48" s="45"/>
    </row>
    <row r="49" spans="1:4" ht="27" customHeight="1" x14ac:dyDescent="0.3">
      <c r="A49" s="63"/>
      <c r="B49" s="68" t="s">
        <v>49</v>
      </c>
      <c r="C49" s="70">
        <v>60000</v>
      </c>
      <c r="D49" s="45"/>
    </row>
    <row r="50" spans="1:4" ht="27" customHeight="1" x14ac:dyDescent="0.3">
      <c r="A50" s="63"/>
      <c r="B50" s="68" t="s">
        <v>85</v>
      </c>
      <c r="C50" s="70">
        <v>16875</v>
      </c>
      <c r="D50" s="45"/>
    </row>
    <row r="51" spans="1:4" ht="29.25" customHeight="1" thickBot="1" x14ac:dyDescent="0.35">
      <c r="A51" s="115">
        <v>32379</v>
      </c>
      <c r="B51" s="83" t="s">
        <v>89</v>
      </c>
      <c r="C51" s="116">
        <v>32500</v>
      </c>
      <c r="D51" s="71"/>
    </row>
    <row r="52" spans="1:4" ht="19.5" thickBot="1" x14ac:dyDescent="0.35">
      <c r="A52" s="68"/>
      <c r="B52" s="84"/>
      <c r="C52" s="94"/>
      <c r="D52" s="68"/>
    </row>
    <row r="53" spans="1:4" ht="27" customHeight="1" thickBot="1" x14ac:dyDescent="0.35">
      <c r="A53" s="37" t="s">
        <v>12</v>
      </c>
      <c r="B53" s="38"/>
      <c r="C53" s="38"/>
      <c r="D53" s="59"/>
    </row>
    <row r="54" spans="1:4" ht="30" customHeight="1" thickBot="1" x14ac:dyDescent="0.35">
      <c r="A54" s="63" t="s">
        <v>45</v>
      </c>
      <c r="B54" s="68" t="s">
        <v>13</v>
      </c>
      <c r="C54" s="69">
        <f>C55+C62</f>
        <v>35000</v>
      </c>
      <c r="D54" s="41" t="s">
        <v>14</v>
      </c>
    </row>
    <row r="55" spans="1:4" ht="30" customHeight="1" x14ac:dyDescent="0.3">
      <c r="A55" s="72"/>
      <c r="B55" s="68" t="s">
        <v>33</v>
      </c>
      <c r="C55" s="70">
        <v>30000</v>
      </c>
      <c r="D55" s="45"/>
    </row>
    <row r="56" spans="1:4" ht="26.25" customHeight="1" x14ac:dyDescent="0.3">
      <c r="A56" s="63"/>
      <c r="B56" s="68" t="s">
        <v>64</v>
      </c>
      <c r="C56" s="70"/>
      <c r="D56" s="45"/>
    </row>
    <row r="57" spans="1:4" ht="26.25" customHeight="1" x14ac:dyDescent="0.3">
      <c r="A57" s="63"/>
      <c r="B57" s="68" t="s">
        <v>65</v>
      </c>
      <c r="C57" s="70"/>
      <c r="D57" s="45"/>
    </row>
    <row r="58" spans="1:4" ht="26.25" customHeight="1" x14ac:dyDescent="0.3">
      <c r="A58" s="63"/>
      <c r="B58" s="68" t="s">
        <v>66</v>
      </c>
      <c r="C58" s="70"/>
      <c r="D58" s="45"/>
    </row>
    <row r="59" spans="1:4" ht="26.25" customHeight="1" x14ac:dyDescent="0.3">
      <c r="A59" s="63"/>
      <c r="B59" s="68" t="s">
        <v>67</v>
      </c>
      <c r="C59" s="70"/>
      <c r="D59" s="45"/>
    </row>
    <row r="60" spans="1:4" ht="26.25" customHeight="1" x14ac:dyDescent="0.3">
      <c r="A60" s="63"/>
      <c r="B60" s="68" t="s">
        <v>69</v>
      </c>
      <c r="C60" s="70"/>
      <c r="D60" s="45"/>
    </row>
    <row r="61" spans="1:4" ht="26.25" customHeight="1" x14ac:dyDescent="0.3">
      <c r="A61" s="63"/>
      <c r="B61" s="68" t="s">
        <v>68</v>
      </c>
      <c r="C61" s="70"/>
      <c r="D61" s="45"/>
    </row>
    <row r="62" spans="1:4" ht="24" customHeight="1" x14ac:dyDescent="0.3">
      <c r="A62" s="51"/>
      <c r="B62" s="73" t="s">
        <v>51</v>
      </c>
      <c r="C62" s="57">
        <v>5000</v>
      </c>
      <c r="D62" s="45"/>
    </row>
    <row r="63" spans="1:4" ht="15" customHeight="1" thickBot="1" x14ac:dyDescent="0.35">
      <c r="A63" s="53"/>
      <c r="B63" s="74"/>
      <c r="C63" s="75"/>
      <c r="D63" s="71"/>
    </row>
    <row r="64" spans="1:4" ht="19.5" thickBot="1" x14ac:dyDescent="0.35">
      <c r="A64" s="76"/>
      <c r="B64" s="76"/>
      <c r="D64" s="68"/>
    </row>
    <row r="65" spans="1:4" ht="29.25" customHeight="1" thickBot="1" x14ac:dyDescent="0.35">
      <c r="A65" s="77" t="s">
        <v>15</v>
      </c>
      <c r="B65" s="38"/>
      <c r="C65" s="78"/>
      <c r="D65" s="59"/>
    </row>
    <row r="66" spans="1:4" ht="35.1" customHeight="1" x14ac:dyDescent="0.3">
      <c r="A66" s="67" t="s">
        <v>46</v>
      </c>
      <c r="B66" s="43" t="s">
        <v>16</v>
      </c>
      <c r="C66" s="62">
        <f>SUM(C67)</f>
        <v>10000</v>
      </c>
      <c r="D66" s="43"/>
    </row>
    <row r="67" spans="1:4" ht="35.1" customHeight="1" thickBot="1" x14ac:dyDescent="0.35">
      <c r="A67" s="63"/>
      <c r="B67" s="55" t="s">
        <v>102</v>
      </c>
      <c r="C67" s="58">
        <v>10000</v>
      </c>
      <c r="D67" s="55"/>
    </row>
    <row r="68" spans="1:4" ht="35.1" customHeight="1" x14ac:dyDescent="0.3">
      <c r="A68" s="113" t="s">
        <v>129</v>
      </c>
      <c r="B68" s="41" t="s">
        <v>39</v>
      </c>
      <c r="C68" s="62">
        <f>SUM(C69)</f>
        <v>10000</v>
      </c>
      <c r="D68" s="41"/>
    </row>
    <row r="69" spans="1:4" ht="35.1" customHeight="1" thickBot="1" x14ac:dyDescent="0.35">
      <c r="A69" s="79"/>
      <c r="B69" s="71" t="s">
        <v>103</v>
      </c>
      <c r="C69" s="58">
        <v>10000</v>
      </c>
      <c r="D69" s="71"/>
    </row>
    <row r="70" spans="1:4" ht="28.5" customHeight="1" x14ac:dyDescent="0.3">
      <c r="A70" s="145"/>
      <c r="B70" s="149" t="s">
        <v>17</v>
      </c>
      <c r="C70" s="151">
        <f>SUM(C6,C23,C27,C31,C36,C37,C39,C41,C47,C54,C66,C68)</f>
        <v>3456396.41</v>
      </c>
      <c r="D70" s="46"/>
    </row>
    <row r="71" spans="1:4" ht="27.75" customHeight="1" thickBot="1" x14ac:dyDescent="0.35">
      <c r="A71" s="146"/>
      <c r="B71" s="150"/>
      <c r="C71" s="152"/>
      <c r="D71" s="55"/>
    </row>
    <row r="72" spans="1:4" x14ac:dyDescent="0.3">
      <c r="A72" s="144"/>
      <c r="B72" s="144"/>
      <c r="C72" s="144"/>
      <c r="D72" s="144"/>
    </row>
  </sheetData>
  <mergeCells count="6">
    <mergeCell ref="A1:D1"/>
    <mergeCell ref="A72:D72"/>
    <mergeCell ref="A70:A71"/>
    <mergeCell ref="A29:D29"/>
    <mergeCell ref="B70:B71"/>
    <mergeCell ref="C70:C71"/>
  </mergeCells>
  <pageMargins left="0.35520833333333335" right="0.25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0DD62-2DC6-4227-ABDE-56ABC1AF4D50}">
  <dimension ref="A2:F79"/>
  <sheetViews>
    <sheetView showWhiteSpace="0" view="pageLayout" topLeftCell="A42" zoomScaleNormal="115" zoomScaleSheetLayoutView="115" workbookViewId="0">
      <selection activeCell="B61" sqref="B61"/>
    </sheetView>
  </sheetViews>
  <sheetFormatPr defaultRowHeight="15" x14ac:dyDescent="0.25"/>
  <cols>
    <col min="1" max="1" width="16.28515625" style="6" customWidth="1"/>
    <col min="2" max="2" width="74.28515625" style="6" customWidth="1"/>
    <col min="3" max="3" width="37.140625" style="6" customWidth="1"/>
    <col min="4" max="4" width="13.140625" style="127" bestFit="1" customWidth="1"/>
    <col min="5" max="5" width="9.140625" style="6"/>
    <col min="6" max="6" width="14.7109375" style="6" bestFit="1" customWidth="1"/>
    <col min="7" max="16384" width="9.140625" style="6"/>
  </cols>
  <sheetData>
    <row r="2" spans="1:3" ht="18.75" customHeight="1" x14ac:dyDescent="0.25">
      <c r="A2" s="142" t="s">
        <v>23</v>
      </c>
      <c r="B2" s="142"/>
      <c r="C2" s="142"/>
    </row>
    <row r="3" spans="1:3" ht="30.75" customHeight="1" x14ac:dyDescent="0.25">
      <c r="A3" s="169" t="s">
        <v>100</v>
      </c>
      <c r="B3" s="169"/>
      <c r="C3" s="169"/>
    </row>
    <row r="5" spans="1:3" ht="20.25" customHeight="1" thickBot="1" x14ac:dyDescent="0.3">
      <c r="A5" s="128" t="s">
        <v>90</v>
      </c>
    </row>
    <row r="6" spans="1:3" ht="15.75" thickTop="1" x14ac:dyDescent="0.25">
      <c r="A6" s="170" t="s">
        <v>24</v>
      </c>
      <c r="B6" s="170" t="s">
        <v>25</v>
      </c>
      <c r="C6" s="13" t="s">
        <v>108</v>
      </c>
    </row>
    <row r="7" spans="1:3" ht="15.75" thickBot="1" x14ac:dyDescent="0.3">
      <c r="A7" s="171"/>
      <c r="B7" s="171"/>
      <c r="C7" s="16" t="s">
        <v>32</v>
      </c>
    </row>
    <row r="8" spans="1:3" ht="15.75" customHeight="1" x14ac:dyDescent="0.25">
      <c r="A8" s="166">
        <v>1</v>
      </c>
      <c r="B8" s="22" t="s">
        <v>134</v>
      </c>
      <c r="C8" s="160">
        <f>'2 str'!C6</f>
        <v>193500</v>
      </c>
    </row>
    <row r="9" spans="1:3" ht="15.75" thickBot="1" x14ac:dyDescent="0.3">
      <c r="A9" s="167"/>
      <c r="B9" s="4" t="s">
        <v>135</v>
      </c>
      <c r="C9" s="161"/>
    </row>
    <row r="10" spans="1:3" ht="19.5" customHeight="1" x14ac:dyDescent="0.25">
      <c r="A10" s="166">
        <v>3</v>
      </c>
      <c r="B10" s="28" t="s">
        <v>142</v>
      </c>
      <c r="C10" s="160">
        <v>390000</v>
      </c>
    </row>
    <row r="11" spans="1:3" ht="15.75" thickBot="1" x14ac:dyDescent="0.3">
      <c r="A11" s="167"/>
      <c r="B11" s="5" t="s">
        <v>136</v>
      </c>
      <c r="C11" s="161"/>
    </row>
    <row r="12" spans="1:3" ht="15.75" customHeight="1" x14ac:dyDescent="0.25">
      <c r="A12" s="166">
        <v>2</v>
      </c>
      <c r="B12" s="28" t="s">
        <v>114</v>
      </c>
      <c r="C12" s="160">
        <v>8000</v>
      </c>
    </row>
    <row r="13" spans="1:3" ht="15.75" customHeight="1" thickBot="1" x14ac:dyDescent="0.3">
      <c r="A13" s="167"/>
      <c r="B13" s="118" t="s">
        <v>130</v>
      </c>
      <c r="C13" s="161"/>
    </row>
    <row r="14" spans="1:3" ht="21" customHeight="1" thickBot="1" x14ac:dyDescent="0.3">
      <c r="A14" s="9"/>
      <c r="B14" s="7" t="s">
        <v>26</v>
      </c>
      <c r="C14" s="19">
        <f>SUM(C8:C13)</f>
        <v>591500</v>
      </c>
    </row>
    <row r="15" spans="1:3" x14ac:dyDescent="0.25">
      <c r="A15" s="96"/>
      <c r="B15" s="27"/>
      <c r="C15" s="26"/>
    </row>
    <row r="16" spans="1:3" ht="20.25" customHeight="1" thickBot="1" x14ac:dyDescent="0.3">
      <c r="A16" s="128" t="s">
        <v>93</v>
      </c>
    </row>
    <row r="17" spans="1:3" ht="15.75" thickTop="1" x14ac:dyDescent="0.25">
      <c r="A17" s="170" t="s">
        <v>24</v>
      </c>
      <c r="B17" s="170" t="s">
        <v>25</v>
      </c>
      <c r="C17" s="13" t="s">
        <v>108</v>
      </c>
    </row>
    <row r="18" spans="1:3" ht="15.75" thickBot="1" x14ac:dyDescent="0.3">
      <c r="A18" s="171"/>
      <c r="B18" s="171"/>
      <c r="C18" s="16" t="s">
        <v>32</v>
      </c>
    </row>
    <row r="19" spans="1:3" ht="15.75" customHeight="1" x14ac:dyDescent="0.25">
      <c r="A19" s="166">
        <v>1</v>
      </c>
      <c r="B19" s="22" t="s">
        <v>94</v>
      </c>
      <c r="C19" s="160">
        <v>26500</v>
      </c>
    </row>
    <row r="20" spans="1:3" ht="15.75" thickBot="1" x14ac:dyDescent="0.3">
      <c r="A20" s="167"/>
      <c r="B20" s="4" t="s">
        <v>117</v>
      </c>
      <c r="C20" s="161"/>
    </row>
    <row r="21" spans="1:3" ht="15.75" thickBot="1" x14ac:dyDescent="0.3">
      <c r="A21" s="9"/>
      <c r="B21" s="7" t="s">
        <v>26</v>
      </c>
      <c r="C21" s="19">
        <f>SUM(C19:C20)</f>
        <v>26500</v>
      </c>
    </row>
    <row r="23" spans="1:3" ht="18" customHeight="1" thickBot="1" x14ac:dyDescent="0.3">
      <c r="A23" s="162" t="s">
        <v>95</v>
      </c>
      <c r="B23" s="162"/>
      <c r="C23" s="162"/>
    </row>
    <row r="24" spans="1:3" ht="15.75" thickTop="1" x14ac:dyDescent="0.25">
      <c r="A24" s="170" t="s">
        <v>24</v>
      </c>
      <c r="B24" s="170" t="s">
        <v>25</v>
      </c>
      <c r="C24" s="13" t="s">
        <v>108</v>
      </c>
    </row>
    <row r="25" spans="1:3" ht="15.75" thickBot="1" x14ac:dyDescent="0.3">
      <c r="A25" s="171"/>
      <c r="B25" s="171"/>
      <c r="C25" s="16" t="s">
        <v>32</v>
      </c>
    </row>
    <row r="26" spans="1:3" ht="21.75" customHeight="1" x14ac:dyDescent="0.25">
      <c r="A26" s="166" t="s">
        <v>2</v>
      </c>
      <c r="B26" s="30" t="s">
        <v>38</v>
      </c>
      <c r="C26" s="163">
        <v>36000</v>
      </c>
    </row>
    <row r="27" spans="1:3" ht="13.5" customHeight="1" thickBot="1" x14ac:dyDescent="0.3">
      <c r="A27" s="167"/>
      <c r="B27" s="5" t="s">
        <v>118</v>
      </c>
      <c r="C27" s="164"/>
    </row>
    <row r="28" spans="1:3" x14ac:dyDescent="0.25">
      <c r="A28" s="168" t="s">
        <v>3</v>
      </c>
      <c r="B28" s="31" t="s">
        <v>10</v>
      </c>
      <c r="C28" s="160">
        <v>20000</v>
      </c>
    </row>
    <row r="29" spans="1:3" ht="15.75" thickBot="1" x14ac:dyDescent="0.3">
      <c r="A29" s="167"/>
      <c r="B29" s="5" t="s">
        <v>119</v>
      </c>
      <c r="C29" s="161"/>
    </row>
    <row r="30" spans="1:3" x14ac:dyDescent="0.25">
      <c r="A30" s="168" t="s">
        <v>4</v>
      </c>
      <c r="B30" s="31" t="s">
        <v>98</v>
      </c>
      <c r="C30" s="160">
        <v>33000</v>
      </c>
    </row>
    <row r="31" spans="1:3" ht="15.75" thickBot="1" x14ac:dyDescent="0.3">
      <c r="A31" s="167"/>
      <c r="B31" s="5" t="s">
        <v>120</v>
      </c>
      <c r="C31" s="161"/>
    </row>
    <row r="32" spans="1:3" ht="24.75" customHeight="1" x14ac:dyDescent="0.25">
      <c r="A32" s="157" t="s">
        <v>27</v>
      </c>
      <c r="B32" s="22" t="s">
        <v>37</v>
      </c>
      <c r="C32" s="160">
        <v>213544.26</v>
      </c>
    </row>
    <row r="33" spans="1:3" ht="15" customHeight="1" x14ac:dyDescent="0.25">
      <c r="A33" s="158"/>
      <c r="B33" s="32" t="s">
        <v>137</v>
      </c>
      <c r="C33" s="165"/>
    </row>
    <row r="34" spans="1:3" ht="15" customHeight="1" thickBot="1" x14ac:dyDescent="0.3">
      <c r="A34" s="159"/>
      <c r="B34" s="4" t="s">
        <v>141</v>
      </c>
      <c r="C34" s="161"/>
    </row>
    <row r="35" spans="1:3" ht="15.75" thickBot="1" x14ac:dyDescent="0.3">
      <c r="A35" s="129"/>
      <c r="B35" s="7" t="s">
        <v>26</v>
      </c>
      <c r="C35" s="19">
        <f>SUM(C26:C34)</f>
        <v>302544.26</v>
      </c>
    </row>
    <row r="36" spans="1:3" x14ac:dyDescent="0.25">
      <c r="A36" s="130"/>
      <c r="B36" s="27"/>
      <c r="C36" s="26"/>
    </row>
    <row r="37" spans="1:3" ht="16.5" thickBot="1" x14ac:dyDescent="0.3">
      <c r="A37" s="162" t="s">
        <v>109</v>
      </c>
      <c r="B37" s="162"/>
    </row>
    <row r="38" spans="1:3" ht="15.75" thickTop="1" x14ac:dyDescent="0.25">
      <c r="A38" s="170" t="s">
        <v>24</v>
      </c>
      <c r="B38" s="170" t="s">
        <v>25</v>
      </c>
      <c r="C38" s="13" t="s">
        <v>108</v>
      </c>
    </row>
    <row r="39" spans="1:3" ht="15.75" thickBot="1" x14ac:dyDescent="0.3">
      <c r="A39" s="177"/>
      <c r="B39" s="177"/>
      <c r="C39" s="14" t="s">
        <v>32</v>
      </c>
    </row>
    <row r="40" spans="1:3" ht="21.75" customHeight="1" thickTop="1" thickBot="1" x14ac:dyDescent="0.3">
      <c r="A40" s="9" t="s">
        <v>2</v>
      </c>
      <c r="B40" s="23" t="s">
        <v>121</v>
      </c>
      <c r="C40" s="18">
        <f>C42-C41</f>
        <v>2016833.15</v>
      </c>
    </row>
    <row r="41" spans="1:3" ht="15.75" thickBot="1" x14ac:dyDescent="0.3">
      <c r="A41" s="9" t="s">
        <v>3</v>
      </c>
      <c r="B41" s="23" t="s">
        <v>116</v>
      </c>
      <c r="C41" s="18">
        <v>464019</v>
      </c>
    </row>
    <row r="42" spans="1:3" ht="15.75" thickBot="1" x14ac:dyDescent="0.3">
      <c r="A42" s="8" t="s">
        <v>28</v>
      </c>
      <c r="B42" s="15" t="s">
        <v>29</v>
      </c>
      <c r="C42" s="19">
        <v>2480852.15</v>
      </c>
    </row>
    <row r="43" spans="1:3" x14ac:dyDescent="0.25">
      <c r="A43" s="24"/>
      <c r="B43" s="25"/>
      <c r="C43" s="26"/>
    </row>
    <row r="44" spans="1:3" ht="21" customHeight="1" thickBot="1" x14ac:dyDescent="0.3">
      <c r="A44" s="176" t="s">
        <v>110</v>
      </c>
      <c r="B44" s="176"/>
    </row>
    <row r="45" spans="1:3" ht="15.75" thickTop="1" x14ac:dyDescent="0.25">
      <c r="A45" s="172" t="s">
        <v>24</v>
      </c>
      <c r="B45" s="174" t="s">
        <v>25</v>
      </c>
      <c r="C45" s="13" t="s">
        <v>108</v>
      </c>
    </row>
    <row r="46" spans="1:3" ht="15.75" thickBot="1" x14ac:dyDescent="0.3">
      <c r="A46" s="173"/>
      <c r="B46" s="175"/>
      <c r="C46" s="100" t="s">
        <v>32</v>
      </c>
    </row>
    <row r="47" spans="1:3" x14ac:dyDescent="0.25">
      <c r="A47" s="97">
        <v>1</v>
      </c>
      <c r="B47" s="99" t="s">
        <v>96</v>
      </c>
      <c r="C47" s="108">
        <v>35000</v>
      </c>
    </row>
    <row r="48" spans="1:3" ht="15.75" thickBot="1" x14ac:dyDescent="0.3">
      <c r="A48" s="98">
        <v>2</v>
      </c>
      <c r="B48" s="101" t="s">
        <v>122</v>
      </c>
      <c r="C48" s="105"/>
    </row>
    <row r="49" spans="1:6" ht="15.75" thickBot="1" x14ac:dyDescent="0.3">
      <c r="A49" s="102" t="s">
        <v>28</v>
      </c>
      <c r="B49" s="103" t="s">
        <v>29</v>
      </c>
      <c r="C49" s="104">
        <f>SUM(C47:C48)</f>
        <v>35000</v>
      </c>
    </row>
    <row r="51" spans="1:6" ht="19.5" customHeight="1" thickBot="1" x14ac:dyDescent="0.3">
      <c r="A51" s="176" t="s">
        <v>111</v>
      </c>
      <c r="B51" s="176"/>
    </row>
    <row r="52" spans="1:6" ht="15.75" thickTop="1" x14ac:dyDescent="0.25">
      <c r="A52" s="172" t="s">
        <v>24</v>
      </c>
      <c r="B52" s="174" t="s">
        <v>25</v>
      </c>
      <c r="C52" s="13" t="s">
        <v>108</v>
      </c>
    </row>
    <row r="53" spans="1:6" ht="15.75" thickBot="1" x14ac:dyDescent="0.3">
      <c r="A53" s="173"/>
      <c r="B53" s="175"/>
      <c r="C53" s="100" t="s">
        <v>32</v>
      </c>
    </row>
    <row r="54" spans="1:6" x14ac:dyDescent="0.25">
      <c r="A54" s="97" t="s">
        <v>2</v>
      </c>
      <c r="B54" s="99" t="s">
        <v>115</v>
      </c>
      <c r="C54" s="108">
        <v>20000</v>
      </c>
    </row>
    <row r="55" spans="1:6" ht="15.75" thickBot="1" x14ac:dyDescent="0.3">
      <c r="A55" s="98" t="s">
        <v>3</v>
      </c>
      <c r="B55" s="101" t="s">
        <v>119</v>
      </c>
      <c r="C55" s="109"/>
    </row>
    <row r="56" spans="1:6" ht="15.75" thickBot="1" x14ac:dyDescent="0.3">
      <c r="A56" s="102" t="s">
        <v>28</v>
      </c>
      <c r="B56" s="106" t="s">
        <v>30</v>
      </c>
      <c r="C56" s="107">
        <f>SUM(C54:C55)</f>
        <v>20000</v>
      </c>
      <c r="F56" s="126"/>
    </row>
    <row r="58" spans="1:6" x14ac:dyDescent="0.25">
      <c r="A58" s="142" t="s">
        <v>31</v>
      </c>
      <c r="B58" s="142"/>
      <c r="C58" s="142"/>
    </row>
    <row r="59" spans="1:6" x14ac:dyDescent="0.25">
      <c r="A59" s="132" t="s">
        <v>149</v>
      </c>
      <c r="B59" s="132"/>
    </row>
    <row r="61" spans="1:6" x14ac:dyDescent="0.25">
      <c r="B61" s="131"/>
      <c r="C61" s="6" t="s">
        <v>150</v>
      </c>
    </row>
    <row r="62" spans="1:6" x14ac:dyDescent="0.25">
      <c r="B62" s="131"/>
    </row>
    <row r="63" spans="1:6" x14ac:dyDescent="0.25">
      <c r="B63" s="131"/>
      <c r="C63" s="133" t="s">
        <v>151</v>
      </c>
    </row>
    <row r="64" spans="1:6" x14ac:dyDescent="0.25">
      <c r="B64" s="131"/>
    </row>
    <row r="65" spans="1:3" ht="15.75" x14ac:dyDescent="0.25">
      <c r="A65" s="17"/>
      <c r="B65" s="134"/>
      <c r="C65" s="134"/>
    </row>
    <row r="66" spans="1:3" ht="15.75" x14ac:dyDescent="0.25">
      <c r="A66" s="153"/>
      <c r="B66" s="153"/>
      <c r="C66" s="153"/>
    </row>
    <row r="67" spans="1:3" ht="15.75" x14ac:dyDescent="0.25">
      <c r="A67" s="178"/>
      <c r="B67" s="178"/>
      <c r="C67" s="178"/>
    </row>
    <row r="68" spans="1:3" ht="15.75" x14ac:dyDescent="0.25">
      <c r="A68" s="136"/>
      <c r="B68" s="137"/>
      <c r="C68" s="137"/>
    </row>
    <row r="69" spans="1:3" ht="15.75" x14ac:dyDescent="0.25">
      <c r="A69" s="153"/>
      <c r="B69" s="153"/>
      <c r="C69" s="153"/>
    </row>
    <row r="70" spans="1:3" ht="15.75" x14ac:dyDescent="0.25">
      <c r="A70" s="153"/>
      <c r="B70" s="153"/>
      <c r="C70" s="153"/>
    </row>
    <row r="71" spans="1:3" ht="15.75" x14ac:dyDescent="0.25">
      <c r="A71" s="138"/>
      <c r="B71" s="135"/>
      <c r="C71" s="135"/>
    </row>
    <row r="72" spans="1:3" ht="15.75" x14ac:dyDescent="0.25">
      <c r="A72" s="153"/>
      <c r="B72" s="153"/>
      <c r="C72" s="153"/>
    </row>
    <row r="73" spans="1:3" ht="15.75" x14ac:dyDescent="0.25">
      <c r="A73" s="153"/>
      <c r="B73" s="153"/>
      <c r="C73" s="153"/>
    </row>
    <row r="74" spans="1:3" ht="15.75" x14ac:dyDescent="0.25">
      <c r="A74" s="155"/>
      <c r="B74" s="155"/>
      <c r="C74" s="134"/>
    </row>
    <row r="75" spans="1:3" ht="15.75" x14ac:dyDescent="0.25">
      <c r="A75" s="155"/>
      <c r="B75" s="155"/>
      <c r="C75" s="134"/>
    </row>
    <row r="76" spans="1:3" ht="15.75" x14ac:dyDescent="0.25">
      <c r="A76" s="153"/>
      <c r="B76" s="153"/>
      <c r="C76" s="134"/>
    </row>
    <row r="77" spans="1:3" ht="15.75" x14ac:dyDescent="0.25">
      <c r="A77" s="153"/>
      <c r="B77" s="153"/>
      <c r="C77" s="134"/>
    </row>
    <row r="78" spans="1:3" x14ac:dyDescent="0.25">
      <c r="A78" s="156"/>
      <c r="B78" s="156"/>
    </row>
    <row r="79" spans="1:3" x14ac:dyDescent="0.25">
      <c r="A79" s="154"/>
      <c r="B79" s="154"/>
    </row>
  </sheetData>
  <mergeCells count="47">
    <mergeCell ref="A66:C66"/>
    <mergeCell ref="A67:C67"/>
    <mergeCell ref="A69:C69"/>
    <mergeCell ref="A70:C70"/>
    <mergeCell ref="A72:C72"/>
    <mergeCell ref="A17:A18"/>
    <mergeCell ref="B17:B18"/>
    <mergeCell ref="A19:A20"/>
    <mergeCell ref="C19:C20"/>
    <mergeCell ref="A6:A7"/>
    <mergeCell ref="B6:B7"/>
    <mergeCell ref="C12:C13"/>
    <mergeCell ref="A12:A13"/>
    <mergeCell ref="A10:A11"/>
    <mergeCell ref="C10:C11"/>
    <mergeCell ref="A3:C3"/>
    <mergeCell ref="C8:C9"/>
    <mergeCell ref="A2:C2"/>
    <mergeCell ref="A8:A9"/>
    <mergeCell ref="A58:C58"/>
    <mergeCell ref="B24:B25"/>
    <mergeCell ref="A45:A46"/>
    <mergeCell ref="B45:B46"/>
    <mergeCell ref="A52:A53"/>
    <mergeCell ref="A24:A25"/>
    <mergeCell ref="B52:B53"/>
    <mergeCell ref="A44:B44"/>
    <mergeCell ref="A51:B51"/>
    <mergeCell ref="A23:C23"/>
    <mergeCell ref="A38:A39"/>
    <mergeCell ref="B38:B39"/>
    <mergeCell ref="A32:A34"/>
    <mergeCell ref="C28:C29"/>
    <mergeCell ref="A37:B37"/>
    <mergeCell ref="C26:C27"/>
    <mergeCell ref="C32:C34"/>
    <mergeCell ref="A26:A27"/>
    <mergeCell ref="A28:A29"/>
    <mergeCell ref="A30:A31"/>
    <mergeCell ref="C30:C31"/>
    <mergeCell ref="A73:C73"/>
    <mergeCell ref="A79:B79"/>
    <mergeCell ref="A74:B74"/>
    <mergeCell ref="A75:B75"/>
    <mergeCell ref="A76:B76"/>
    <mergeCell ref="A77:B77"/>
    <mergeCell ref="A78:B78"/>
  </mergeCells>
  <pageMargins left="0.51" right="0.25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1 str</vt:lpstr>
      <vt:lpstr>2 str</vt:lpstr>
      <vt:lpstr>3 str</vt:lpstr>
      <vt:lpstr>'1 str'!Podrucje_ispisa</vt:lpstr>
      <vt:lpstr>'3 str'!Podrucje_ispisa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Krapinske Toplice</dc:creator>
  <cp:lastModifiedBy>Matea Žilić</cp:lastModifiedBy>
  <cp:lastPrinted>2025-12-11T08:23:18Z</cp:lastPrinted>
  <dcterms:created xsi:type="dcterms:W3CDTF">2023-09-05T10:55:34Z</dcterms:created>
  <dcterms:modified xsi:type="dcterms:W3CDTF">2025-12-15T09:00:11Z</dcterms:modified>
</cp:coreProperties>
</file>