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TEA - NIKOLINA\VIJEĆA\9. SJEDNICA OPĆINSKOG VIJEĆA 29.05.26 - ZA UREĐIVANJE\ZAKLJUČCI VIJEĆE\"/>
    </mc:Choice>
  </mc:AlternateContent>
  <xr:revisionPtr revIDLastSave="0" documentId="13_ncr:1_{FCEEF74C-F596-4FFA-BC49-29AA86B72DA1}" xr6:coauthVersionLast="47" xr6:coauthVersionMax="47" xr10:uidLastSave="{00000000-0000-0000-0000-000000000000}"/>
  <bookViews>
    <workbookView xWindow="-120" yWindow="-120" windowWidth="38640" windowHeight="21120" activeTab="2" xr2:uid="{19DB23FC-C6E9-4AD9-818F-2722FCF7EDB4}"/>
  </bookViews>
  <sheets>
    <sheet name="1 str" sheetId="1" r:id="rId1"/>
    <sheet name="2 str (2)" sheetId="5" r:id="rId2"/>
    <sheet name="3 str (2)" sheetId="6" r:id="rId3"/>
  </sheets>
  <definedNames>
    <definedName name="_xlnm.Print_Area" localSheetId="0">'1 str'!$A$4:$D$55</definedName>
    <definedName name="_xlnm.Print_Area" localSheetId="2">'3 str (2)'!$A$1:$D$83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38" i="1"/>
  <c r="D61" i="6"/>
  <c r="C61" i="6"/>
  <c r="D59" i="6"/>
  <c r="C59" i="6"/>
  <c r="C54" i="6"/>
  <c r="D54" i="6"/>
  <c r="D43" i="6"/>
  <c r="D47" i="6" s="1"/>
  <c r="C43" i="6"/>
  <c r="C23" i="6"/>
  <c r="D23" i="6"/>
  <c r="D21" i="6"/>
  <c r="C21" i="6"/>
  <c r="D28" i="6"/>
  <c r="C28" i="6"/>
  <c r="D49" i="5"/>
  <c r="C6" i="5"/>
  <c r="D6" i="5"/>
  <c r="C23" i="5"/>
  <c r="D23" i="5"/>
  <c r="C27" i="5"/>
  <c r="D27" i="5"/>
  <c r="C31" i="5"/>
  <c r="D31" i="5"/>
  <c r="C41" i="5"/>
  <c r="D41" i="5"/>
  <c r="C43" i="5"/>
  <c r="C49" i="5"/>
  <c r="C58" i="5"/>
  <c r="D58" i="5"/>
  <c r="C73" i="5"/>
  <c r="C75" i="5"/>
  <c r="D75" i="5"/>
  <c r="D43" i="1" l="1"/>
  <c r="D63" i="6"/>
  <c r="C63" i="6"/>
  <c r="D77" i="5"/>
  <c r="C8" i="6"/>
  <c r="C16" i="6" s="1"/>
  <c r="D38" i="6"/>
  <c r="C47" i="6"/>
  <c r="C38" i="6"/>
  <c r="D8" i="6"/>
  <c r="D16" i="6" s="1"/>
  <c r="C77" i="5"/>
  <c r="C43" i="1" l="1"/>
</calcChain>
</file>

<file path=xl/sharedStrings.xml><?xml version="1.0" encoding="utf-8"?>
<sst xmlns="http://schemas.openxmlformats.org/spreadsheetml/2006/main" count="231" uniqueCount="165">
  <si>
    <t>Red broj</t>
  </si>
  <si>
    <t>Izvor financiranja</t>
  </si>
  <si>
    <t>1.</t>
  </si>
  <si>
    <t>2.</t>
  </si>
  <si>
    <t>3.</t>
  </si>
  <si>
    <t>UKUPNO</t>
  </si>
  <si>
    <t>OPIS</t>
  </si>
  <si>
    <t>Modernizacija nerazvrstanih cesta - asfaltiranje</t>
  </si>
  <si>
    <t>Građ. područje naselja</t>
  </si>
  <si>
    <t>UREĐENJE JAVNIH PROMETNIH POVRŠINA NA KOJIMA NIJE DOPUŠTEN PROMET MOTORNIM VOZILIMA</t>
  </si>
  <si>
    <t xml:space="preserve">Ucjevljenje kanala oborinske odvodnje </t>
  </si>
  <si>
    <t>IZGRADNJA JAVNE RASVJETE</t>
  </si>
  <si>
    <t>Izgradnja javne rasvjete:</t>
  </si>
  <si>
    <t>Uređeno/neuređeno</t>
  </si>
  <si>
    <t>EVIDENCIJA KOMUNALNE INFRASTRUKTURE</t>
  </si>
  <si>
    <t>Evidentiranje komunalne infrastrukture</t>
  </si>
  <si>
    <t>SVEUKUPNO:</t>
  </si>
  <si>
    <t>Građevinsko područje</t>
  </si>
  <si>
    <t>Građenje objekata komunalne infrastrukture iz članka 1. ovog Programa financira se  iz:</t>
  </si>
  <si>
    <t>Članak 2.</t>
  </si>
  <si>
    <t>Članak 1.</t>
  </si>
  <si>
    <t>Članak 3.</t>
  </si>
  <si>
    <t>Članak 4.</t>
  </si>
  <si>
    <t xml:space="preserve">Redni broj </t>
  </si>
  <si>
    <t>Vrsta prihoda</t>
  </si>
  <si>
    <t xml:space="preserve">                                                       SVEUKUPNO </t>
  </si>
  <si>
    <t>4.</t>
  </si>
  <si>
    <t>5.</t>
  </si>
  <si>
    <t xml:space="preserve">    </t>
  </si>
  <si>
    <t xml:space="preserve">SVEUKUPNO </t>
  </si>
  <si>
    <t>SVEUKUPNO</t>
  </si>
  <si>
    <t>Članak 5.</t>
  </si>
  <si>
    <t>Radovi na izgradnji:</t>
  </si>
  <si>
    <t>Rekonstrukcija Ulice Ljudevita Gaja - ulaz u bolnički kompleks</t>
  </si>
  <si>
    <t>Izgradnja sportsko-rekreacijskog centra uz Osnovnu školu Krapinske Toplice</t>
  </si>
  <si>
    <t>Uređenje šetnice u Ulici A Mihanovića</t>
  </si>
  <si>
    <t>Pozicija/       konto</t>
  </si>
  <si>
    <t>Rekontrukcija i prenamjena područne škole Mala Erpenja u područni vrtić Maslačak</t>
  </si>
  <si>
    <t>PODRUČNI VRTIĆ MASLAČAK</t>
  </si>
  <si>
    <t>Projektno-tehnička dokumentacija</t>
  </si>
  <si>
    <t>Planirana vrijednost</t>
  </si>
  <si>
    <t>6.</t>
  </si>
  <si>
    <t xml:space="preserve">Uređenje šetnice Ul Antuna Mihanovića                                                                                                                                                          </t>
  </si>
  <si>
    <t xml:space="preserve">Izgradnja i opremanje dječjih igrališta </t>
  </si>
  <si>
    <t xml:space="preserve">Modernizacija nerazvrstanih cesta </t>
  </si>
  <si>
    <t>Geodetsko evidentiranje nerazvrstanih cesta</t>
  </si>
  <si>
    <t>Ostali prihodi za posebne namjene</t>
  </si>
  <si>
    <t>R00247</t>
  </si>
  <si>
    <t>R00222</t>
  </si>
  <si>
    <t>R00258</t>
  </si>
  <si>
    <t>R00259</t>
  </si>
  <si>
    <t>R00267</t>
  </si>
  <si>
    <t>R00153</t>
  </si>
  <si>
    <t>R00193</t>
  </si>
  <si>
    <t>Ovaj Program sadrži opis poslova s procjenom troškova za građenje komunalne infrastrukture iz članka 1. ovog Programa.</t>
  </si>
  <si>
    <t>Izgradnja i opremanje dječjih igrališta na području Općine</t>
  </si>
  <si>
    <t>Radovi na izgradnji</t>
  </si>
  <si>
    <t>Radovi</t>
  </si>
  <si>
    <t>Stručni nadzor</t>
  </si>
  <si>
    <t>Projektna dokumentacija</t>
  </si>
  <si>
    <t>Mjerenje modula stišljivosti</t>
  </si>
  <si>
    <t>Radovi na ucjevljenju</t>
  </si>
  <si>
    <t>1. Modernizacija-asfaltiranje nerazvrstanih cesta i izgradnja nogostupa</t>
  </si>
  <si>
    <t>Prva izmjena</t>
  </si>
  <si>
    <t>Rekonstrukcija Ulice Antuna Augustinčića</t>
  </si>
  <si>
    <t>Radovi na rekonstrukciji</t>
  </si>
  <si>
    <t>Novelacija projektne dokumentacije</t>
  </si>
  <si>
    <t>Stručni nadzor nad radovima</t>
  </si>
  <si>
    <t>GRAĐEVINE I UREĐAJI JAVNE NAMJENE</t>
  </si>
  <si>
    <t>Voditelj projekta</t>
  </si>
  <si>
    <t>R00154</t>
  </si>
  <si>
    <t>2. GRAĐEVINE I UREĐAJI JAVNE NAMJENE</t>
  </si>
  <si>
    <t xml:space="preserve">3. UREĐENJE JAVNIH PROMETNIH POVRŠINA NA KOJIMA NIJE DOPUŠTEN PROMET MOTORNIM VOZILIMA </t>
  </si>
  <si>
    <t>Konzultantske usluge</t>
  </si>
  <si>
    <t>R00187</t>
  </si>
  <si>
    <t>R00292</t>
  </si>
  <si>
    <t>Opći prihodi i primitci</t>
  </si>
  <si>
    <t>Namjenski primitci od zaduživanja</t>
  </si>
  <si>
    <t>R00296</t>
  </si>
  <si>
    <t>2. Građevine i uređaji javne namjene</t>
  </si>
  <si>
    <t>3. Uređenje javnih prometnih površina na kojima nije dopušten promet motornim vozilima</t>
  </si>
  <si>
    <t xml:space="preserve"> 
REPUBLIKA HRVATSKA
KRAPINSKO - ZAGORSKA ŽUPANIJA
OPĆINA KRAPINSKE TOPLICE
OPĆINSKO VIJEĆE</t>
  </si>
  <si>
    <t>REPUBLIKA HRVATSKA
KRAPINSKO - ZAGORSKA ŽUPANIJA
OPĆINA KRAPINSKE TOPLICE
OPĆINSKO VIJEĆE</t>
  </si>
  <si>
    <t>Ovom prvom izmjenom Programa građenja komunalne infrastrukture za 2026. (u tekstu koji slijedi: Program) određuje se građenje  komunalne infrastrukture na području Općine Krapinske Toplice za 2026., i to:</t>
  </si>
  <si>
    <t>4. Područni vrtić Maslačak</t>
  </si>
  <si>
    <t>5. Izgradnja  javne rasvjete</t>
  </si>
  <si>
    <t>6. Evidencija komunalne infrastrukture</t>
  </si>
  <si>
    <t xml:space="preserve">Europski fond za regionalni razvoj </t>
  </si>
  <si>
    <t>Europski poljoprivredni fond za rurarlni razvoj</t>
  </si>
  <si>
    <t>Mehanizam za oporavak i otpornost - bespovratna sredstva</t>
  </si>
  <si>
    <t>Pomoći iz državnog proračuna</t>
  </si>
  <si>
    <t>7.</t>
  </si>
  <si>
    <t>R00151.1</t>
  </si>
  <si>
    <t>R00157</t>
  </si>
  <si>
    <t>Građevinski radovi 2026.god.</t>
  </si>
  <si>
    <t xml:space="preserve">Naselje Oratje : odvojak Tarade Križnik, duljina 180 m  </t>
  </si>
  <si>
    <t xml:space="preserve">Naselje Oratje : odvojak Halapiri , duljina 70 m  </t>
  </si>
  <si>
    <t>Naselje Oratje: odvojak Zalukar, duljina 140 m</t>
  </si>
  <si>
    <t>Naselje Lovreća sela: Špoljarov brijeg, duljina 600 m</t>
  </si>
  <si>
    <t>Naselje Lovreća sela: odvojak Horvati, duljina 280 m</t>
  </si>
  <si>
    <t>Naselje Jasenovec Zagorski: odvojak Ciglenečki, duljina 150 m</t>
  </si>
  <si>
    <t>Naselje Krapinske Toplice: odvojak Hajseki, duljina 55 m</t>
  </si>
  <si>
    <t>Naselje Krapinske Toplice: ,odvojak Ljudevita Gaja duljina 25 m</t>
  </si>
  <si>
    <t>Naselje Krapinske Toplice: Vinska cesta, duljina 150 m</t>
  </si>
  <si>
    <t>Naselje Hršak Breg: odvojak Bucić, duljina 65 m</t>
  </si>
  <si>
    <t>Naselje Mala Erpenja: odvojak Papić, duljina 75 m</t>
  </si>
  <si>
    <t>Naselje Mala Erpenja: odvojak Koprivnjak, duljina 75 m</t>
  </si>
  <si>
    <t>Naselje Klokovec: odvojak Truhan Cvitković duljina 410 m</t>
  </si>
  <si>
    <t>Stručni nadzor nad gradnjom (ukupno 2.275 m)</t>
  </si>
  <si>
    <t>R00297.1</t>
  </si>
  <si>
    <t>Evidentiranje nerazvrstanih cesta u 2026</t>
  </si>
  <si>
    <t>Evidentiranje komunalne infrastrukture u 2026</t>
  </si>
  <si>
    <t>Elektroenergetska suglasnost za nove priključke</t>
  </si>
  <si>
    <t>Nabava LED lampi i nosača</t>
  </si>
  <si>
    <t>Naselje Lovreća Sela, odvojak Šorši Leskovar Jagić</t>
  </si>
  <si>
    <t>Ugovor iz 2025. (Nova cesta)</t>
  </si>
  <si>
    <t>Naselje Gregurovec, Očići</t>
  </si>
  <si>
    <t>Naselje Lovreća Sela, odvojak Kolari Horvati Jakoplići</t>
  </si>
  <si>
    <t>Naselje Lovreća Sela, odvojak Mlakar</t>
  </si>
  <si>
    <t>Naselje Lovreća Sela, Špoljarov Brijeg</t>
  </si>
  <si>
    <t>Naselje Lovreća Sela, odvojak Otročaki</t>
  </si>
  <si>
    <t>Naselje Krapinske Toplice, Lovački put - Vodovod</t>
  </si>
  <si>
    <t>Provođenje javne nabave</t>
  </si>
  <si>
    <t>Opremanje</t>
  </si>
  <si>
    <t>Novelacija projektno - tehničke dokumentacije</t>
  </si>
  <si>
    <t>Projektno - tehnička dokumentacija</t>
  </si>
  <si>
    <t>Ucjevljenje kanala oborinske odvodnje</t>
  </si>
  <si>
    <t>R00354</t>
  </si>
  <si>
    <t>Izrada procjene klimatske otpornosti</t>
  </si>
  <si>
    <t>R00292.3</t>
  </si>
  <si>
    <t>Izrada energetskog certifikata</t>
  </si>
  <si>
    <t>R00292.2</t>
  </si>
  <si>
    <t>R00292.1</t>
  </si>
  <si>
    <t>Energetska obnova društvenih domova</t>
  </si>
  <si>
    <t>MODERNIZACIJA-ASFALTIRANJE NERAZVRSTANIH CESTA</t>
  </si>
  <si>
    <t>Evidencija komunalne infrastrukture</t>
  </si>
  <si>
    <t>Planirano</t>
  </si>
  <si>
    <t>6. EVIDENCIJA KOMUNALNE INFRASTRUKTURE</t>
  </si>
  <si>
    <t>Izgradnja javne rasvjete</t>
  </si>
  <si>
    <t xml:space="preserve">5. IZGRADNJA JAVNE RASVJETE </t>
  </si>
  <si>
    <t xml:space="preserve">Namjenski primici od zaduživanja  </t>
  </si>
  <si>
    <t>4. PODRUČNI VRTIĆ MASLAČAK</t>
  </si>
  <si>
    <t>Energetska obnova društvenih domova - projektna dokumentacija</t>
  </si>
  <si>
    <t>Rekonstrukcija ulice Lj. Gaja - ulaz u bolnički kompleks, projektna dokumentacija</t>
  </si>
  <si>
    <t>1. NERAZVRSTANE CESTE</t>
  </si>
  <si>
    <t>Iskaz financijskih sredstava potrebnih za građenje  komunalne infrastrukture u 2026. godini s naznakom izvora financiranja djelatnosti:</t>
  </si>
  <si>
    <t>Planirana vrijednost (u eurima)</t>
  </si>
  <si>
    <t xml:space="preserve">Prva izmjena 
(u eurima) </t>
  </si>
  <si>
    <t>(u eurima)</t>
  </si>
  <si>
    <t xml:space="preserve">Opći prihodi i primici </t>
  </si>
  <si>
    <t xml:space="preserve">Ostali prihodi za posebne namjene </t>
  </si>
  <si>
    <t>Opći prihodi i primici</t>
  </si>
  <si>
    <t xml:space="preserve">Ostali prihodi  za posebne namjene </t>
  </si>
  <si>
    <t>Rekonstrukcija ulice A. Augustinčića</t>
  </si>
  <si>
    <t xml:space="preserve">Opći prihodi i primici  </t>
  </si>
  <si>
    <t xml:space="preserve">EU poljoprivredni fond za ruralni razvoj </t>
  </si>
  <si>
    <t>Rekonstrukcija područne škole u područni dječji vrtić</t>
  </si>
  <si>
    <t>Europski fond za regionalni razvoj</t>
  </si>
  <si>
    <t>KLASA: 363-01/26-01/09</t>
  </si>
  <si>
    <t>URBROJ: 2140-18-02-26-2</t>
  </si>
  <si>
    <t>Krapinske  Toplice, 29.05.2026.</t>
  </si>
  <si>
    <t>Na temelju članka  67. stavka 1. Zakona o komunalnom gospodarstvu („Narodne Novine“, broj 68/18, 110/18, 32/20 i 145/24)  i  članka 32. Statuta Općine Krapinske Toplice („Službeni glasnik Krapinsko-zagorske županije“, broj 16A/25), Općinsko vijeće Općine Krapinske Toplice na 9. sjednici održanoj dana 29.05.2026. donijelo je</t>
  </si>
  <si>
    <t>I. IZMJENU PROGRAMA GRAĐENJA KOMUNALNE INFRASTRUKTURE ZA 2026. GODINU</t>
  </si>
  <si>
    <t>Ovaj Program  objaviti će se u "Službenom glasniku Krapinsko-zagorske županije".</t>
  </si>
  <si>
    <t xml:space="preserve">PREDSJEDNIK OPĆINSKOG VIJEĆA 
Antun Zupanc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</si>
</sst>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6"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top" wrapText="1"/>
    </xf>
    <xf numFmtId="164" fontId="0" fillId="0" borderId="0" xfId="2" applyFont="1"/>
    <xf numFmtId="0" fontId="2" fillId="0" borderId="0" xfId="0" applyFont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4" fontId="1" fillId="0" borderId="5" xfId="2" applyNumberFormat="1" applyFont="1" applyBorder="1" applyAlignment="1">
      <alignment horizontal="right" vertical="center" wrapText="1"/>
    </xf>
    <xf numFmtId="4" fontId="1" fillId="0" borderId="0" xfId="2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2" xfId="2" applyNumberFormat="1" applyFont="1" applyBorder="1" applyAlignment="1">
      <alignment horizontal="right" vertical="center" wrapText="1"/>
    </xf>
    <xf numFmtId="4" fontId="2" fillId="0" borderId="5" xfId="2" applyNumberFormat="1" applyFont="1" applyBorder="1" applyAlignment="1">
      <alignment horizontal="right" vertical="center" wrapText="1"/>
    </xf>
    <xf numFmtId="4" fontId="1" fillId="0" borderId="28" xfId="2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4" fontId="1" fillId="0" borderId="18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2" fillId="0" borderId="4" xfId="2" applyNumberFormat="1" applyFont="1" applyFill="1" applyBorder="1" applyAlignment="1">
      <alignment horizontal="right" vertical="center" wrapText="1"/>
    </xf>
    <xf numFmtId="4" fontId="2" fillId="0" borderId="3" xfId="2" applyNumberFormat="1" applyFont="1" applyFill="1" applyBorder="1" applyAlignment="1">
      <alignment horizontal="right" vertical="center" wrapText="1"/>
    </xf>
    <xf numFmtId="4" fontId="1" fillId="0" borderId="7" xfId="2" applyNumberFormat="1" applyFont="1" applyFill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2" fillId="0" borderId="4" xfId="2" applyNumberFormat="1" applyFont="1" applyBorder="1" applyAlignment="1">
      <alignment vertical="center" wrapText="1"/>
    </xf>
    <xf numFmtId="4" fontId="2" fillId="0" borderId="3" xfId="2" applyNumberFormat="1" applyFont="1" applyBorder="1" applyAlignment="1">
      <alignment vertical="center" wrapText="1"/>
    </xf>
    <xf numFmtId="4" fontId="1" fillId="0" borderId="7" xfId="2" applyNumberFormat="1" applyFont="1" applyBorder="1" applyAlignment="1">
      <alignment vertical="center" wrapText="1"/>
    </xf>
    <xf numFmtId="4" fontId="2" fillId="0" borderId="25" xfId="2" applyNumberFormat="1" applyFont="1" applyBorder="1" applyAlignment="1">
      <alignment vertical="center" wrapText="1"/>
    </xf>
    <xf numFmtId="4" fontId="1" fillId="0" borderId="1" xfId="2" applyNumberFormat="1" applyFont="1" applyBorder="1" applyAlignment="1">
      <alignment horizontal="right" vertical="center" wrapText="1"/>
    </xf>
    <xf numFmtId="4" fontId="2" fillId="0" borderId="26" xfId="2" applyNumberFormat="1" applyFont="1" applyBorder="1" applyAlignment="1">
      <alignment vertical="center" wrapText="1"/>
    </xf>
    <xf numFmtId="4" fontId="1" fillId="0" borderId="4" xfId="2" applyNumberFormat="1" applyFont="1" applyBorder="1" applyAlignment="1">
      <alignment vertical="center" wrapText="1"/>
    </xf>
    <xf numFmtId="4" fontId="2" fillId="0" borderId="0" xfId="2" applyNumberFormat="1" applyFont="1" applyBorder="1" applyAlignment="1">
      <alignment horizontal="right" vertical="center" wrapText="1"/>
    </xf>
    <xf numFmtId="4" fontId="1" fillId="0" borderId="12" xfId="2" applyNumberFormat="1" applyFont="1" applyBorder="1" applyAlignment="1">
      <alignment horizontal="right" vertical="center" wrapText="1"/>
    </xf>
    <xf numFmtId="4" fontId="1" fillId="0" borderId="15" xfId="2" applyNumberFormat="1" applyFont="1" applyBorder="1" applyAlignment="1">
      <alignment horizontal="right" vertical="center" wrapText="1"/>
    </xf>
    <xf numFmtId="0" fontId="2" fillId="0" borderId="16" xfId="0" applyFont="1" applyBorder="1"/>
    <xf numFmtId="49" fontId="2" fillId="0" borderId="20" xfId="0" applyNumberFormat="1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4" fontId="2" fillId="0" borderId="20" xfId="2" applyNumberFormat="1" applyFont="1" applyBorder="1" applyAlignment="1">
      <alignment horizontal="right" vertical="center" wrapText="1"/>
    </xf>
    <xf numFmtId="4" fontId="1" fillId="0" borderId="31" xfId="2" applyNumberFormat="1" applyFont="1" applyBorder="1" applyAlignment="1">
      <alignment horizontal="right" vertical="center" wrapText="1"/>
    </xf>
    <xf numFmtId="4" fontId="1" fillId="0" borderId="32" xfId="0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vertical="center" wrapText="1"/>
    </xf>
    <xf numFmtId="4" fontId="2" fillId="0" borderId="38" xfId="2" applyNumberFormat="1" applyFont="1" applyBorder="1" applyAlignment="1">
      <alignment horizontal="right" vertical="center" wrapText="1"/>
    </xf>
    <xf numFmtId="4" fontId="1" fillId="0" borderId="35" xfId="2" applyNumberFormat="1" applyFont="1" applyBorder="1" applyAlignment="1">
      <alignment horizontal="right" vertical="center" wrapText="1"/>
    </xf>
    <xf numFmtId="0" fontId="2" fillId="0" borderId="39" xfId="0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vertical="center" wrapText="1"/>
    </xf>
    <xf numFmtId="4" fontId="2" fillId="0" borderId="12" xfId="2" applyNumberFormat="1" applyFont="1" applyBorder="1" applyAlignment="1">
      <alignment horizontal="right" vertical="center" wrapText="1"/>
    </xf>
    <xf numFmtId="4" fontId="1" fillId="0" borderId="40" xfId="0" applyNumberFormat="1" applyFont="1" applyBorder="1" applyAlignment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4" fontId="1" fillId="0" borderId="11" xfId="2" applyNumberFormat="1" applyFont="1" applyBorder="1" applyAlignment="1">
      <alignment horizontal="right" vertical="center" wrapText="1"/>
    </xf>
    <xf numFmtId="4" fontId="1" fillId="0" borderId="9" xfId="2" applyNumberFormat="1" applyFont="1" applyBorder="1" applyAlignment="1">
      <alignment horizontal="right" vertical="center" wrapText="1"/>
    </xf>
    <xf numFmtId="0" fontId="2" fillId="0" borderId="41" xfId="0" applyFont="1" applyBorder="1" applyAlignment="1">
      <alignment horizontal="center" vertical="center" wrapText="1"/>
    </xf>
    <xf numFmtId="4" fontId="6" fillId="0" borderId="14" xfId="2" applyNumberFormat="1" applyFont="1" applyBorder="1" applyAlignment="1">
      <alignment horizontal="right" vertical="center" wrapText="1"/>
    </xf>
    <xf numFmtId="4" fontId="6" fillId="0" borderId="12" xfId="2" applyNumberFormat="1" applyFont="1" applyBorder="1" applyAlignment="1">
      <alignment horizontal="right" vertical="center" wrapText="1"/>
    </xf>
    <xf numFmtId="4" fontId="6" fillId="0" borderId="12" xfId="2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top"/>
    </xf>
    <xf numFmtId="4" fontId="1" fillId="0" borderId="15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/>
    <xf numFmtId="0" fontId="1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right"/>
    </xf>
    <xf numFmtId="4" fontId="0" fillId="0" borderId="0" xfId="3" applyNumberFormat="1" applyFont="1" applyAlignment="1">
      <alignment horizontal="right"/>
    </xf>
    <xf numFmtId="4" fontId="1" fillId="0" borderId="14" xfId="3" applyNumberFormat="1" applyFont="1" applyBorder="1" applyAlignment="1">
      <alignment horizontal="center" wrapText="1"/>
    </xf>
    <xf numFmtId="4" fontId="1" fillId="0" borderId="14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4" fontId="1" fillId="0" borderId="11" xfId="3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vertical="center" wrapText="1"/>
    </xf>
    <xf numFmtId="4" fontId="1" fillId="0" borderId="14" xfId="3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11" fillId="0" borderId="6" xfId="0" applyFont="1" applyBorder="1" applyAlignment="1">
      <alignment vertical="center" wrapText="1"/>
    </xf>
    <xf numFmtId="4" fontId="5" fillId="0" borderId="13" xfId="3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13" xfId="0" applyFont="1" applyBorder="1" applyAlignment="1">
      <alignment vertical="top" wrapText="1"/>
    </xf>
    <xf numFmtId="4" fontId="2" fillId="0" borderId="13" xfId="3" applyNumberFormat="1" applyFont="1" applyBorder="1" applyAlignment="1">
      <alignment horizontal="right" vertical="center" wrapText="1"/>
    </xf>
    <xf numFmtId="0" fontId="0" fillId="0" borderId="13" xfId="0" applyBorder="1" applyAlignment="1">
      <alignment vertical="top" wrapText="1"/>
    </xf>
    <xf numFmtId="4" fontId="0" fillId="0" borderId="13" xfId="3" applyNumberFormat="1" applyFont="1" applyBorder="1" applyAlignment="1">
      <alignment horizontal="right" vertical="top" wrapText="1"/>
    </xf>
    <xf numFmtId="0" fontId="0" fillId="0" borderId="10" xfId="0" applyBorder="1" applyAlignment="1">
      <alignment vertical="top" wrapText="1"/>
    </xf>
    <xf numFmtId="4" fontId="5" fillId="0" borderId="10" xfId="3" applyNumberFormat="1" applyFont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4" fontId="6" fillId="0" borderId="1" xfId="3" applyNumberFormat="1" applyFont="1" applyBorder="1" applyAlignment="1">
      <alignment horizontal="right" vertical="center" wrapText="1"/>
    </xf>
    <xf numFmtId="0" fontId="0" fillId="0" borderId="13" xfId="0" applyBorder="1" applyAlignment="1">
      <alignment vertical="center" wrapText="1"/>
    </xf>
    <xf numFmtId="4" fontId="5" fillId="0" borderId="4" xfId="3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" fontId="5" fillId="0" borderId="3" xfId="3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1" fillId="0" borderId="1" xfId="3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49" fontId="2" fillId="0" borderId="12" xfId="0" applyNumberFormat="1" applyFont="1" applyBorder="1" applyAlignment="1">
      <alignment horizontal="justify" vertical="center" wrapText="1"/>
    </xf>
    <xf numFmtId="4" fontId="2" fillId="0" borderId="3" xfId="3" applyNumberFormat="1" applyFont="1" applyBorder="1" applyAlignment="1">
      <alignment horizontal="right" vertical="center" wrapText="1"/>
    </xf>
    <xf numFmtId="4" fontId="1" fillId="0" borderId="15" xfId="3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justify" vertical="center" wrapText="1"/>
    </xf>
    <xf numFmtId="4" fontId="2" fillId="0" borderId="4" xfId="3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justify" vertical="center" wrapText="1"/>
    </xf>
    <xf numFmtId="4" fontId="2" fillId="0" borderId="12" xfId="3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4" fontId="1" fillId="0" borderId="7" xfId="3" applyNumberFormat="1" applyFont="1" applyBorder="1" applyAlignment="1">
      <alignment horizontal="right" vertical="center" wrapText="1"/>
    </xf>
    <xf numFmtId="4" fontId="1" fillId="0" borderId="9" xfId="3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4" fontId="2" fillId="0" borderId="6" xfId="3" applyNumberFormat="1" applyFont="1" applyBorder="1" applyAlignment="1">
      <alignment horizontal="right" vertical="center" wrapText="1"/>
    </xf>
    <xf numFmtId="4" fontId="2" fillId="0" borderId="5" xfId="3" applyNumberFormat="1" applyFont="1" applyBorder="1" applyAlignment="1">
      <alignment horizontal="right" vertical="center" wrapText="1"/>
    </xf>
    <xf numFmtId="4" fontId="2" fillId="0" borderId="0" xfId="3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" fontId="2" fillId="0" borderId="7" xfId="3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2" xfId="0" applyFont="1" applyBorder="1"/>
    <xf numFmtId="0" fontId="0" fillId="0" borderId="0" xfId="0" applyAlignment="1">
      <alignment vertical="top" wrapText="1"/>
    </xf>
    <xf numFmtId="0" fontId="1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0" xfId="0" applyFont="1"/>
    <xf numFmtId="4" fontId="0" fillId="0" borderId="0" xfId="0" applyNumberFormat="1"/>
    <xf numFmtId="4" fontId="8" fillId="0" borderId="0" xfId="0" applyNumberFormat="1" applyFont="1" applyAlignment="1">
      <alignment horizontal="right" vertical="top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3" applyNumberFormat="1" applyFont="1" applyBorder="1" applyAlignment="1">
      <alignment horizontal="right" vertical="center" wrapText="1"/>
    </xf>
    <xf numFmtId="4" fontId="1" fillId="0" borderId="3" xfId="3" applyNumberFormat="1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4">
    <cellStyle name="Hiperveza" xfId="1" builtinId="8"/>
    <cellStyle name="Normalno" xfId="0" builtinId="0"/>
    <cellStyle name="Valuta" xfId="2" builtinId="4"/>
    <cellStyle name="Zarez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821122</xdr:colOff>
      <xdr:row>3</xdr:row>
      <xdr:rowOff>59122</xdr:rowOff>
    </xdr:from>
    <xdr:to>
      <xdr:col>0</xdr:col>
      <xdr:colOff>1188984</xdr:colOff>
      <xdr:row>5</xdr:row>
      <xdr:rowOff>178049</xdr:rowOff>
    </xdr:to>
    <xdr:pic>
      <xdr:nvPicPr>
        <xdr:cNvPr id="2" name="Picture 945074003">
          <a:extLst>
            <a:ext uri="{FF2B5EF4-FFF2-40B4-BE49-F238E27FC236}">
              <a16:creationId xmlns:a16="http://schemas.microsoft.com/office/drawing/2014/main" id="{19322333-DBF7-3921-74CC-A1E321EA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122" y="440122"/>
          <a:ext cx="367862" cy="4999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85A8-16DC-4B63-9D6B-72F18729914B}">
  <dimension ref="A4:D43"/>
  <sheetViews>
    <sheetView showWhiteSpace="0" view="pageBreakPreview" topLeftCell="A27" zoomScale="145" zoomScaleNormal="145" zoomScaleSheetLayoutView="145" zoomScalePageLayoutView="145" workbookViewId="0">
      <selection activeCell="A16" sqref="A16:D16"/>
    </sheetView>
  </sheetViews>
  <sheetFormatPr defaultRowHeight="15" x14ac:dyDescent="0.25"/>
  <cols>
    <col min="1" max="1" width="32.28515625" customWidth="1"/>
    <col min="2" max="2" width="44" customWidth="1"/>
    <col min="3" max="3" width="23.42578125" style="94" customWidth="1"/>
    <col min="4" max="4" width="23" style="94" customWidth="1"/>
  </cols>
  <sheetData>
    <row r="4" spans="1:4" x14ac:dyDescent="0.25">
      <c r="D4" s="60"/>
    </row>
    <row r="5" spans="1:4" x14ac:dyDescent="0.25">
      <c r="D5" s="17"/>
    </row>
    <row r="6" spans="1:4" ht="14.25" customHeight="1" x14ac:dyDescent="0.25">
      <c r="A6" s="7" t="s">
        <v>81</v>
      </c>
    </row>
    <row r="7" spans="1:4" ht="14.25" customHeight="1" x14ac:dyDescent="0.25">
      <c r="A7" s="167" t="s">
        <v>82</v>
      </c>
    </row>
    <row r="8" spans="1:4" x14ac:dyDescent="0.25">
      <c r="A8" s="167"/>
    </row>
    <row r="9" spans="1:4" x14ac:dyDescent="0.25">
      <c r="A9" s="167"/>
      <c r="C9" s="17"/>
      <c r="D9" s="17"/>
    </row>
    <row r="10" spans="1:4" x14ac:dyDescent="0.25">
      <c r="A10" s="167"/>
    </row>
    <row r="11" spans="1:4" x14ac:dyDescent="0.25">
      <c r="A11" s="67" t="s">
        <v>158</v>
      </c>
    </row>
    <row r="12" spans="1:4" x14ac:dyDescent="0.25">
      <c r="A12" s="67" t="s">
        <v>159</v>
      </c>
    </row>
    <row r="13" spans="1:4" x14ac:dyDescent="0.25">
      <c r="A13" s="67" t="s">
        <v>160</v>
      </c>
    </row>
    <row r="14" spans="1:4" x14ac:dyDescent="0.25">
      <c r="A14" s="67"/>
    </row>
    <row r="16" spans="1:4" ht="54" customHeight="1" x14ac:dyDescent="0.25">
      <c r="A16" s="168" t="s">
        <v>161</v>
      </c>
      <c r="B16" s="168"/>
      <c r="C16" s="168"/>
      <c r="D16" s="168"/>
    </row>
    <row r="18" spans="1:4" ht="26.25" customHeight="1" x14ac:dyDescent="0.25">
      <c r="A18" s="169" t="s">
        <v>162</v>
      </c>
      <c r="B18" s="169"/>
      <c r="C18" s="169"/>
      <c r="D18" s="169"/>
    </row>
    <row r="20" spans="1:4" x14ac:dyDescent="0.25">
      <c r="A20" s="170" t="s">
        <v>20</v>
      </c>
      <c r="B20" s="170"/>
      <c r="C20" s="170"/>
      <c r="D20" s="170"/>
    </row>
    <row r="21" spans="1:4" ht="33" customHeight="1" x14ac:dyDescent="0.25">
      <c r="A21" s="168" t="s">
        <v>83</v>
      </c>
      <c r="B21" s="168"/>
      <c r="C21" s="168"/>
      <c r="D21" s="168"/>
    </row>
    <row r="22" spans="1:4" x14ac:dyDescent="0.25">
      <c r="B22" s="67" t="s">
        <v>62</v>
      </c>
      <c r="C22" s="61"/>
    </row>
    <row r="23" spans="1:4" x14ac:dyDescent="0.25">
      <c r="B23" s="67" t="s">
        <v>79</v>
      </c>
      <c r="C23" s="61"/>
    </row>
    <row r="24" spans="1:4" x14ac:dyDescent="0.25">
      <c r="B24" s="67" t="s">
        <v>80</v>
      </c>
      <c r="C24" s="61"/>
    </row>
    <row r="25" spans="1:4" x14ac:dyDescent="0.25">
      <c r="B25" s="67" t="s">
        <v>84</v>
      </c>
      <c r="C25" s="61"/>
    </row>
    <row r="26" spans="1:4" x14ac:dyDescent="0.25">
      <c r="B26" s="79" t="s">
        <v>85</v>
      </c>
      <c r="C26" s="61"/>
    </row>
    <row r="27" spans="1:4" x14ac:dyDescent="0.25">
      <c r="B27" s="80" t="s">
        <v>86</v>
      </c>
      <c r="C27" s="61"/>
    </row>
    <row r="28" spans="1:4" x14ac:dyDescent="0.25">
      <c r="C28" s="61"/>
    </row>
    <row r="29" spans="1:4" x14ac:dyDescent="0.25">
      <c r="C29" s="61"/>
    </row>
    <row r="30" spans="1:4" x14ac:dyDescent="0.25">
      <c r="C30" s="62"/>
    </row>
    <row r="32" spans="1:4" x14ac:dyDescent="0.25">
      <c r="A32" s="170" t="s">
        <v>19</v>
      </c>
      <c r="B32" s="170"/>
      <c r="C32" s="170"/>
      <c r="D32" s="170"/>
    </row>
    <row r="33" spans="1:4" x14ac:dyDescent="0.25">
      <c r="A33" s="75" t="s">
        <v>18</v>
      </c>
    </row>
    <row r="34" spans="1:4" ht="15.75" thickBot="1" x14ac:dyDescent="0.3"/>
    <row r="35" spans="1:4" ht="15.75" thickBot="1" x14ac:dyDescent="0.3">
      <c r="A35" s="70" t="s">
        <v>0</v>
      </c>
      <c r="B35" s="71" t="s">
        <v>1</v>
      </c>
      <c r="C35" s="63" t="s">
        <v>40</v>
      </c>
      <c r="D35" s="64" t="s">
        <v>63</v>
      </c>
    </row>
    <row r="36" spans="1:4" ht="22.5" customHeight="1" thickBot="1" x14ac:dyDescent="0.3">
      <c r="A36" s="78" t="s">
        <v>2</v>
      </c>
      <c r="B36" s="5" t="s">
        <v>76</v>
      </c>
      <c r="C36" s="57">
        <v>505900</v>
      </c>
      <c r="D36" s="65">
        <v>476812.5</v>
      </c>
    </row>
    <row r="37" spans="1:4" ht="22.5" customHeight="1" thickBot="1" x14ac:dyDescent="0.3">
      <c r="A37" s="78" t="s">
        <v>3</v>
      </c>
      <c r="B37" s="6" t="s">
        <v>46</v>
      </c>
      <c r="C37" s="58">
        <v>363600</v>
      </c>
      <c r="D37" s="65">
        <v>363600</v>
      </c>
    </row>
    <row r="38" spans="1:4" ht="22.5" customHeight="1" thickBot="1" x14ac:dyDescent="0.3">
      <c r="A38" s="78" t="s">
        <v>4</v>
      </c>
      <c r="B38" s="6" t="s">
        <v>90</v>
      </c>
      <c r="C38" s="58">
        <v>0</v>
      </c>
      <c r="D38" s="65">
        <f>'3 str (2)'!D30</f>
        <v>44671.199999999997</v>
      </c>
    </row>
    <row r="39" spans="1:4" ht="22.5" customHeight="1" thickBot="1" x14ac:dyDescent="0.3">
      <c r="A39" s="78" t="s">
        <v>26</v>
      </c>
      <c r="B39" s="6" t="s">
        <v>87</v>
      </c>
      <c r="C39" s="58">
        <v>120000</v>
      </c>
      <c r="D39" s="65">
        <v>120000</v>
      </c>
    </row>
    <row r="40" spans="1:4" ht="22.5" customHeight="1" thickBot="1" x14ac:dyDescent="0.3">
      <c r="A40" s="78" t="s">
        <v>27</v>
      </c>
      <c r="B40" s="6" t="s">
        <v>88</v>
      </c>
      <c r="C40" s="58">
        <v>106044.26</v>
      </c>
      <c r="D40" s="65">
        <v>0</v>
      </c>
    </row>
    <row r="41" spans="1:4" ht="22.5" customHeight="1" thickBot="1" x14ac:dyDescent="0.3">
      <c r="A41" s="78" t="s">
        <v>41</v>
      </c>
      <c r="B41" s="6" t="s">
        <v>89</v>
      </c>
      <c r="C41" s="59">
        <v>344019</v>
      </c>
      <c r="D41" s="66">
        <v>344019</v>
      </c>
    </row>
    <row r="42" spans="1:4" ht="22.5" customHeight="1" thickBot="1" x14ac:dyDescent="0.3">
      <c r="A42" s="78" t="s">
        <v>91</v>
      </c>
      <c r="B42" s="6" t="s">
        <v>77</v>
      </c>
      <c r="C42" s="58">
        <v>2016833.15</v>
      </c>
      <c r="D42" s="65">
        <f>'3 str (2)'!D44</f>
        <v>2474303.86</v>
      </c>
    </row>
    <row r="43" spans="1:4" ht="19.5" customHeight="1" thickBot="1" x14ac:dyDescent="0.3">
      <c r="A43" s="73"/>
      <c r="B43" s="74" t="s">
        <v>5</v>
      </c>
      <c r="C43" s="32">
        <f>SUM(C36:C42)</f>
        <v>3456396.41</v>
      </c>
      <c r="D43" s="28">
        <f>SUM(D36:D42)</f>
        <v>3823406.5599999996</v>
      </c>
    </row>
  </sheetData>
  <mergeCells count="6">
    <mergeCell ref="A7:A10"/>
    <mergeCell ref="A16:D16"/>
    <mergeCell ref="A18:D18"/>
    <mergeCell ref="A20:D20"/>
    <mergeCell ref="A32:D32"/>
    <mergeCell ref="A21:D21"/>
  </mergeCells>
  <phoneticPr fontId="7" type="noConversion"/>
  <pageMargins left="0.7" right="0.7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FD36-ED40-42DF-9031-64AA4E4A52D7}">
  <dimension ref="A1:E79"/>
  <sheetViews>
    <sheetView showWhiteSpace="0" zoomScale="115" zoomScaleNormal="115" zoomScaleSheetLayoutView="100" zoomScalePageLayoutView="70" workbookViewId="0">
      <selection activeCell="B11" sqref="B11"/>
    </sheetView>
  </sheetViews>
  <sheetFormatPr defaultRowHeight="15" x14ac:dyDescent="0.25"/>
  <cols>
    <col min="1" max="1" width="14" customWidth="1"/>
    <col min="2" max="2" width="79" customWidth="1"/>
    <col min="3" max="3" width="24.85546875" style="95" customWidth="1"/>
    <col min="4" max="4" width="25.5703125" style="95" customWidth="1"/>
    <col min="5" max="5" width="25.140625" customWidth="1"/>
  </cols>
  <sheetData>
    <row r="1" spans="1:5" x14ac:dyDescent="0.25">
      <c r="A1" s="170" t="s">
        <v>21</v>
      </c>
      <c r="B1" s="170"/>
      <c r="C1" s="170"/>
      <c r="D1" s="170"/>
      <c r="E1" s="170"/>
    </row>
    <row r="2" spans="1:5" ht="23.25" customHeight="1" x14ac:dyDescent="0.25">
      <c r="A2" s="75" t="s">
        <v>54</v>
      </c>
    </row>
    <row r="3" spans="1:5" ht="15.75" thickBot="1" x14ac:dyDescent="0.3"/>
    <row r="4" spans="1:5" ht="44.25" customHeight="1" thickBot="1" x14ac:dyDescent="0.3">
      <c r="A4" s="89" t="s">
        <v>36</v>
      </c>
      <c r="B4" s="89" t="s">
        <v>6</v>
      </c>
      <c r="C4" s="96" t="s">
        <v>146</v>
      </c>
      <c r="D4" s="97" t="s">
        <v>147</v>
      </c>
      <c r="E4" s="98" t="s">
        <v>17</v>
      </c>
    </row>
    <row r="5" spans="1:5" ht="28.5" customHeight="1" thickBot="1" x14ac:dyDescent="0.3">
      <c r="A5" s="99" t="s">
        <v>134</v>
      </c>
      <c r="B5" s="100"/>
      <c r="C5" s="101"/>
      <c r="D5" s="101"/>
      <c r="E5" s="100"/>
    </row>
    <row r="6" spans="1:5" ht="31.5" customHeight="1" thickBot="1" x14ac:dyDescent="0.3">
      <c r="A6" s="102" t="s">
        <v>92</v>
      </c>
      <c r="B6" s="103" t="s">
        <v>7</v>
      </c>
      <c r="C6" s="104">
        <f>SUM(C7:C22)</f>
        <v>193500</v>
      </c>
      <c r="D6" s="104">
        <f>SUM(D7:D22)</f>
        <v>193500</v>
      </c>
      <c r="E6" s="105" t="s">
        <v>8</v>
      </c>
    </row>
    <row r="7" spans="1:5" ht="30" customHeight="1" x14ac:dyDescent="0.25">
      <c r="A7" s="106" t="s">
        <v>93</v>
      </c>
      <c r="B7" s="107" t="s">
        <v>94</v>
      </c>
      <c r="C7" s="108">
        <v>180000</v>
      </c>
      <c r="D7" s="108">
        <v>180000</v>
      </c>
      <c r="E7" s="109"/>
    </row>
    <row r="8" spans="1:5" ht="25.5" customHeight="1" x14ac:dyDescent="0.25">
      <c r="A8" s="110"/>
      <c r="B8" s="107" t="s">
        <v>95</v>
      </c>
      <c r="C8" s="111"/>
      <c r="D8" s="111"/>
      <c r="E8" s="109"/>
    </row>
    <row r="9" spans="1:5" ht="25.5" customHeight="1" x14ac:dyDescent="0.25">
      <c r="A9" s="112"/>
      <c r="B9" s="107" t="s">
        <v>96</v>
      </c>
      <c r="C9" s="111"/>
      <c r="D9" s="111"/>
      <c r="E9" s="109"/>
    </row>
    <row r="10" spans="1:5" ht="25.5" customHeight="1" x14ac:dyDescent="0.25">
      <c r="A10" s="112"/>
      <c r="B10" s="107" t="s">
        <v>97</v>
      </c>
      <c r="C10" s="111"/>
      <c r="D10" s="111"/>
      <c r="E10" s="109"/>
    </row>
    <row r="11" spans="1:5" ht="25.5" customHeight="1" x14ac:dyDescent="0.25">
      <c r="A11" s="112"/>
      <c r="B11" s="107" t="s">
        <v>98</v>
      </c>
      <c r="C11" s="111"/>
      <c r="D11" s="111"/>
      <c r="E11" s="109"/>
    </row>
    <row r="12" spans="1:5" ht="25.5" customHeight="1" x14ac:dyDescent="0.25">
      <c r="A12" s="112"/>
      <c r="B12" s="107" t="s">
        <v>99</v>
      </c>
      <c r="C12" s="111"/>
      <c r="D12" s="111"/>
      <c r="E12" s="109"/>
    </row>
    <row r="13" spans="1:5" ht="25.5" customHeight="1" x14ac:dyDescent="0.25">
      <c r="A13" s="112"/>
      <c r="B13" s="107" t="s">
        <v>100</v>
      </c>
      <c r="C13" s="111"/>
      <c r="D13" s="111"/>
      <c r="E13" s="109"/>
    </row>
    <row r="14" spans="1:5" ht="22.5" customHeight="1" x14ac:dyDescent="0.25">
      <c r="A14" s="112"/>
      <c r="B14" s="107" t="s">
        <v>101</v>
      </c>
      <c r="C14" s="113"/>
      <c r="D14" s="113"/>
      <c r="E14" s="109"/>
    </row>
    <row r="15" spans="1:5" ht="22.5" customHeight="1" x14ac:dyDescent="0.25">
      <c r="A15" s="112"/>
      <c r="B15" s="107" t="s">
        <v>102</v>
      </c>
      <c r="C15" s="113"/>
      <c r="D15" s="113"/>
      <c r="E15" s="109"/>
    </row>
    <row r="16" spans="1:5" ht="22.5" customHeight="1" x14ac:dyDescent="0.25">
      <c r="A16" s="112"/>
      <c r="B16" s="107" t="s">
        <v>103</v>
      </c>
      <c r="C16" s="113"/>
      <c r="D16" s="113"/>
      <c r="E16" s="109"/>
    </row>
    <row r="17" spans="1:5" ht="22.5" customHeight="1" x14ac:dyDescent="0.25">
      <c r="A17" s="112"/>
      <c r="B17" s="107" t="s">
        <v>104</v>
      </c>
      <c r="C17" s="113"/>
      <c r="D17" s="113"/>
      <c r="E17" s="109"/>
    </row>
    <row r="18" spans="1:5" ht="22.5" customHeight="1" x14ac:dyDescent="0.25">
      <c r="A18" s="112"/>
      <c r="B18" s="107" t="s">
        <v>105</v>
      </c>
      <c r="C18" s="113"/>
      <c r="D18" s="113"/>
      <c r="E18" s="109"/>
    </row>
    <row r="19" spans="1:5" ht="24" customHeight="1" x14ac:dyDescent="0.25">
      <c r="A19" s="112"/>
      <c r="B19" s="107" t="s">
        <v>106</v>
      </c>
      <c r="C19" s="113"/>
      <c r="D19" s="113"/>
      <c r="E19" s="109"/>
    </row>
    <row r="20" spans="1:5" ht="24" customHeight="1" x14ac:dyDescent="0.25">
      <c r="A20" s="112"/>
      <c r="B20" s="107" t="s">
        <v>107</v>
      </c>
      <c r="C20" s="113"/>
      <c r="D20" s="113"/>
      <c r="E20" s="109"/>
    </row>
    <row r="21" spans="1:5" ht="27" customHeight="1" x14ac:dyDescent="0.25">
      <c r="A21" s="112"/>
      <c r="B21" s="87" t="s">
        <v>60</v>
      </c>
      <c r="C21" s="108">
        <v>2000</v>
      </c>
      <c r="D21" s="108">
        <v>2000</v>
      </c>
      <c r="E21" s="109"/>
    </row>
    <row r="22" spans="1:5" ht="32.25" customHeight="1" thickBot="1" x14ac:dyDescent="0.3">
      <c r="A22" s="114"/>
      <c r="B22" s="74" t="s">
        <v>108</v>
      </c>
      <c r="C22" s="115">
        <v>11500</v>
      </c>
      <c r="D22" s="115">
        <v>11500</v>
      </c>
      <c r="E22" s="77"/>
    </row>
    <row r="23" spans="1:5" ht="27.75" customHeight="1" thickBot="1" x14ac:dyDescent="0.3">
      <c r="A23" s="116" t="s">
        <v>78</v>
      </c>
      <c r="B23" s="85" t="s">
        <v>64</v>
      </c>
      <c r="C23" s="117">
        <f>SUM(C24:C26)</f>
        <v>390000</v>
      </c>
      <c r="D23" s="117">
        <f>SUM(D24:D26)</f>
        <v>390000</v>
      </c>
      <c r="E23" s="105" t="s">
        <v>8</v>
      </c>
    </row>
    <row r="24" spans="1:5" ht="27.75" customHeight="1" x14ac:dyDescent="0.25">
      <c r="A24" s="118" t="s">
        <v>109</v>
      </c>
      <c r="B24" s="9" t="s">
        <v>65</v>
      </c>
      <c r="C24" s="119">
        <v>375000</v>
      </c>
      <c r="D24" s="119">
        <v>375000</v>
      </c>
      <c r="E24" s="120"/>
    </row>
    <row r="25" spans="1:5" ht="27.75" customHeight="1" x14ac:dyDescent="0.25">
      <c r="A25" s="112"/>
      <c r="B25" s="9" t="s">
        <v>67</v>
      </c>
      <c r="C25" s="119">
        <v>11500</v>
      </c>
      <c r="D25" s="119">
        <v>11500</v>
      </c>
      <c r="E25" s="120"/>
    </row>
    <row r="26" spans="1:5" ht="27.75" customHeight="1" thickBot="1" x14ac:dyDescent="0.3">
      <c r="A26" s="114"/>
      <c r="B26" s="90" t="s">
        <v>66</v>
      </c>
      <c r="C26" s="121">
        <v>3500</v>
      </c>
      <c r="D26" s="121">
        <v>3500</v>
      </c>
      <c r="E26" s="122"/>
    </row>
    <row r="27" spans="1:5" s="75" customFormat="1" ht="29.25" customHeight="1" thickBot="1" x14ac:dyDescent="0.3">
      <c r="A27" s="123" t="s">
        <v>47</v>
      </c>
      <c r="B27" s="85" t="s">
        <v>33</v>
      </c>
      <c r="C27" s="124">
        <f>C28</f>
        <v>8000</v>
      </c>
      <c r="D27" s="124">
        <f>D28</f>
        <v>8000</v>
      </c>
      <c r="E27" s="105" t="s">
        <v>8</v>
      </c>
    </row>
    <row r="28" spans="1:5" s="75" customFormat="1" ht="29.25" customHeight="1" thickBot="1" x14ac:dyDescent="0.3">
      <c r="A28" s="125"/>
      <c r="B28" s="126" t="s">
        <v>59</v>
      </c>
      <c r="C28" s="127">
        <v>8000</v>
      </c>
      <c r="D28" s="127">
        <v>8000</v>
      </c>
      <c r="E28" s="77"/>
    </row>
    <row r="29" spans="1:5" ht="24.75" customHeight="1" thickBot="1" x14ac:dyDescent="0.3">
      <c r="A29" s="174"/>
      <c r="B29" s="175"/>
      <c r="C29" s="175"/>
      <c r="D29" s="175"/>
      <c r="E29" s="175"/>
    </row>
    <row r="30" spans="1:5" ht="28.5" customHeight="1" thickBot="1" x14ac:dyDescent="0.3">
      <c r="A30" s="99" t="s">
        <v>68</v>
      </c>
      <c r="B30" s="100"/>
      <c r="C30" s="128"/>
      <c r="D30" s="128"/>
      <c r="E30" s="10"/>
    </row>
    <row r="31" spans="1:5" ht="28.5" customHeight="1" thickBot="1" x14ac:dyDescent="0.3">
      <c r="A31" s="102"/>
      <c r="B31" s="129" t="s">
        <v>133</v>
      </c>
      <c r="C31" s="124">
        <f>SUM(C32:C33)</f>
        <v>26500</v>
      </c>
      <c r="D31" s="124">
        <f>SUM(D32:D35)</f>
        <v>35162.5</v>
      </c>
      <c r="E31" s="105" t="s">
        <v>8</v>
      </c>
    </row>
    <row r="32" spans="1:5" ht="28.5" customHeight="1" x14ac:dyDescent="0.25">
      <c r="A32" s="106" t="s">
        <v>75</v>
      </c>
      <c r="B32" s="9" t="s">
        <v>59</v>
      </c>
      <c r="C32" s="130">
        <v>21000</v>
      </c>
      <c r="D32" s="130">
        <v>22500</v>
      </c>
      <c r="E32" s="120"/>
    </row>
    <row r="33" spans="1:5" ht="28.5" customHeight="1" x14ac:dyDescent="0.25">
      <c r="A33" s="106" t="s">
        <v>132</v>
      </c>
      <c r="B33" s="9" t="s">
        <v>73</v>
      </c>
      <c r="C33" s="130">
        <v>5500</v>
      </c>
      <c r="D33" s="130">
        <v>9187.5</v>
      </c>
      <c r="E33" s="120"/>
    </row>
    <row r="34" spans="1:5" ht="28.5" customHeight="1" x14ac:dyDescent="0.25">
      <c r="A34" s="106" t="s">
        <v>131</v>
      </c>
      <c r="B34" s="9" t="s">
        <v>130</v>
      </c>
      <c r="C34" s="130">
        <v>0</v>
      </c>
      <c r="D34" s="130">
        <v>1600</v>
      </c>
      <c r="E34" s="120"/>
    </row>
    <row r="35" spans="1:5" ht="28.5" customHeight="1" thickBot="1" x14ac:dyDescent="0.3">
      <c r="A35" s="131" t="s">
        <v>129</v>
      </c>
      <c r="B35" s="90" t="s">
        <v>128</v>
      </c>
      <c r="C35" s="127">
        <v>0</v>
      </c>
      <c r="D35" s="127">
        <v>1875</v>
      </c>
      <c r="E35" s="122"/>
    </row>
    <row r="36" spans="1:5" ht="24.75" customHeight="1" thickBot="1" x14ac:dyDescent="0.3">
      <c r="A36" s="131"/>
      <c r="B36" s="90"/>
      <c r="C36" s="132"/>
      <c r="D36" s="132"/>
      <c r="E36" s="122"/>
    </row>
    <row r="37" spans="1:5" ht="28.5" customHeight="1" thickBot="1" x14ac:dyDescent="0.3">
      <c r="A37" s="99" t="s">
        <v>9</v>
      </c>
      <c r="B37" s="100"/>
      <c r="C37" s="128"/>
      <c r="D37" s="128"/>
      <c r="E37" s="10"/>
    </row>
    <row r="38" spans="1:5" ht="36.75" customHeight="1" thickBot="1" x14ac:dyDescent="0.3">
      <c r="A38" s="133" t="s">
        <v>127</v>
      </c>
      <c r="B38" s="134" t="s">
        <v>55</v>
      </c>
      <c r="C38" s="124">
        <v>36000</v>
      </c>
      <c r="D38" s="124">
        <v>94671.2</v>
      </c>
      <c r="E38" s="105" t="s">
        <v>8</v>
      </c>
    </row>
    <row r="39" spans="1:5" ht="28.5" customHeight="1" thickBot="1" x14ac:dyDescent="0.3">
      <c r="A39" s="135" t="s">
        <v>70</v>
      </c>
      <c r="B39" s="136" t="s">
        <v>126</v>
      </c>
      <c r="C39" s="117">
        <v>20000</v>
      </c>
      <c r="D39" s="117">
        <v>20000</v>
      </c>
      <c r="E39" s="105" t="s">
        <v>8</v>
      </c>
    </row>
    <row r="40" spans="1:5" ht="28.5" customHeight="1" thickBot="1" x14ac:dyDescent="0.3">
      <c r="A40" s="137"/>
      <c r="B40" s="138" t="s">
        <v>61</v>
      </c>
      <c r="C40" s="121">
        <v>20000</v>
      </c>
      <c r="D40" s="121">
        <v>20000</v>
      </c>
      <c r="E40" s="76"/>
    </row>
    <row r="41" spans="1:5" ht="28.5" customHeight="1" thickBot="1" x14ac:dyDescent="0.3">
      <c r="A41" s="139" t="s">
        <v>48</v>
      </c>
      <c r="B41" s="82" t="s">
        <v>34</v>
      </c>
      <c r="C41" s="117">
        <f>SUM(C42)</f>
        <v>33000</v>
      </c>
      <c r="D41" s="117">
        <f>SUM(D42)</f>
        <v>33000</v>
      </c>
      <c r="E41" s="105" t="s">
        <v>8</v>
      </c>
    </row>
    <row r="42" spans="1:5" ht="28.5" customHeight="1" thickBot="1" x14ac:dyDescent="0.3">
      <c r="A42" s="140"/>
      <c r="B42" s="82" t="s">
        <v>125</v>
      </c>
      <c r="C42" s="119">
        <v>33000</v>
      </c>
      <c r="D42" s="119">
        <v>33000</v>
      </c>
      <c r="E42" s="141"/>
    </row>
    <row r="43" spans="1:5" ht="24.95" customHeight="1" x14ac:dyDescent="0.25">
      <c r="A43" s="123" t="s">
        <v>49</v>
      </c>
      <c r="B43" s="85" t="s">
        <v>35</v>
      </c>
      <c r="C43" s="142">
        <f>SUM(C44:C46)</f>
        <v>213544.26</v>
      </c>
      <c r="D43" s="143">
        <v>0</v>
      </c>
      <c r="E43" s="103" t="s">
        <v>8</v>
      </c>
    </row>
    <row r="44" spans="1:5" ht="24.95" customHeight="1" x14ac:dyDescent="0.25">
      <c r="A44" s="144" t="s">
        <v>50</v>
      </c>
      <c r="B44" s="145" t="s">
        <v>57</v>
      </c>
      <c r="C44" s="130">
        <v>200044.26</v>
      </c>
      <c r="D44" s="146">
        <v>0</v>
      </c>
      <c r="E44" s="120"/>
    </row>
    <row r="45" spans="1:5" ht="27.75" customHeight="1" x14ac:dyDescent="0.25">
      <c r="A45" s="144"/>
      <c r="B45" s="9" t="s">
        <v>58</v>
      </c>
      <c r="C45" s="130">
        <v>10000</v>
      </c>
      <c r="D45" s="146">
        <v>0</v>
      </c>
      <c r="E45" s="120"/>
    </row>
    <row r="46" spans="1:5" ht="27.75" customHeight="1" thickBot="1" x14ac:dyDescent="0.3">
      <c r="A46" s="125"/>
      <c r="B46" s="90" t="s">
        <v>124</v>
      </c>
      <c r="C46" s="127">
        <v>3500</v>
      </c>
      <c r="D46" s="147">
        <v>0</v>
      </c>
      <c r="E46" s="122"/>
    </row>
    <row r="47" spans="1:5" ht="24.75" customHeight="1" thickBot="1" x14ac:dyDescent="0.3">
      <c r="A47" s="144"/>
      <c r="B47" s="9"/>
      <c r="C47" s="148"/>
      <c r="D47" s="148"/>
      <c r="E47" s="82"/>
    </row>
    <row r="48" spans="1:5" ht="27.75" customHeight="1" thickBot="1" x14ac:dyDescent="0.3">
      <c r="A48" s="149" t="s">
        <v>38</v>
      </c>
      <c r="B48" s="150"/>
      <c r="C48" s="128"/>
      <c r="D48" s="128"/>
      <c r="E48" s="10"/>
    </row>
    <row r="49" spans="1:5" ht="36.75" customHeight="1" thickBot="1" x14ac:dyDescent="0.3">
      <c r="A49" s="151" t="s">
        <v>51</v>
      </c>
      <c r="B49" s="82" t="s">
        <v>37</v>
      </c>
      <c r="C49" s="124">
        <f>SUM(C50:C55)</f>
        <v>2480852.15</v>
      </c>
      <c r="D49" s="124">
        <f>SUM(D50:D55)</f>
        <v>2938322.86</v>
      </c>
      <c r="E49" s="120" t="s">
        <v>13</v>
      </c>
    </row>
    <row r="50" spans="1:5" ht="27" customHeight="1" x14ac:dyDescent="0.25">
      <c r="A50" s="151"/>
      <c r="B50" s="152" t="s">
        <v>56</v>
      </c>
      <c r="C50" s="153">
        <v>2371477.15</v>
      </c>
      <c r="D50" s="153">
        <v>2733327.86</v>
      </c>
      <c r="E50" s="103" t="s">
        <v>8</v>
      </c>
    </row>
    <row r="51" spans="1:5" ht="27" customHeight="1" x14ac:dyDescent="0.25">
      <c r="A51" s="151"/>
      <c r="B51" s="82" t="s">
        <v>58</v>
      </c>
      <c r="C51" s="130">
        <v>60000</v>
      </c>
      <c r="D51" s="130">
        <v>55000</v>
      </c>
      <c r="E51" s="120"/>
    </row>
    <row r="52" spans="1:5" ht="27" customHeight="1" x14ac:dyDescent="0.25">
      <c r="A52" s="151"/>
      <c r="B52" s="82" t="s">
        <v>69</v>
      </c>
      <c r="C52" s="130">
        <v>16875</v>
      </c>
      <c r="D52" s="130">
        <v>20250</v>
      </c>
      <c r="E52" s="120"/>
    </row>
    <row r="53" spans="1:5" ht="27" customHeight="1" x14ac:dyDescent="0.25">
      <c r="A53" s="151"/>
      <c r="B53" s="82" t="s">
        <v>39</v>
      </c>
      <c r="C53" s="130">
        <v>32500</v>
      </c>
      <c r="D53" s="130">
        <v>0</v>
      </c>
      <c r="E53" s="120"/>
    </row>
    <row r="54" spans="1:5" ht="27" customHeight="1" x14ac:dyDescent="0.25">
      <c r="A54" s="151"/>
      <c r="B54" s="82" t="s">
        <v>123</v>
      </c>
      <c r="C54" s="130">
        <v>0</v>
      </c>
      <c r="D54" s="130">
        <v>123495</v>
      </c>
      <c r="E54" s="120"/>
    </row>
    <row r="55" spans="1:5" ht="29.25" customHeight="1" thickBot="1" x14ac:dyDescent="0.3">
      <c r="A55" s="154"/>
      <c r="B55" s="138" t="s">
        <v>122</v>
      </c>
      <c r="C55" s="127">
        <v>0</v>
      </c>
      <c r="D55" s="127">
        <v>6250</v>
      </c>
      <c r="E55" s="122"/>
    </row>
    <row r="56" spans="1:5" ht="15.75" thickBot="1" x14ac:dyDescent="0.3">
      <c r="A56" s="82"/>
      <c r="B56" s="9"/>
      <c r="C56" s="148"/>
      <c r="D56" s="148"/>
      <c r="E56" s="82"/>
    </row>
    <row r="57" spans="1:5" ht="27" customHeight="1" thickBot="1" x14ac:dyDescent="0.3">
      <c r="A57" s="149" t="s">
        <v>11</v>
      </c>
      <c r="B57" s="150"/>
      <c r="C57" s="128"/>
      <c r="D57" s="128"/>
      <c r="E57" s="10"/>
    </row>
    <row r="58" spans="1:5" ht="30" customHeight="1" thickBot="1" x14ac:dyDescent="0.3">
      <c r="A58" s="151" t="s">
        <v>52</v>
      </c>
      <c r="B58" s="82" t="s">
        <v>12</v>
      </c>
      <c r="C58" s="124">
        <f>C59+C69</f>
        <v>35000</v>
      </c>
      <c r="D58" s="124">
        <f>SUM(D59:D69)</f>
        <v>90000</v>
      </c>
      <c r="E58" s="103" t="s">
        <v>13</v>
      </c>
    </row>
    <row r="59" spans="1:5" ht="30" customHeight="1" x14ac:dyDescent="0.25">
      <c r="A59" s="155"/>
      <c r="B59" s="82" t="s">
        <v>32</v>
      </c>
      <c r="C59" s="130">
        <v>30000</v>
      </c>
      <c r="D59" s="130">
        <v>30000</v>
      </c>
      <c r="E59" s="120"/>
    </row>
    <row r="60" spans="1:5" ht="26.25" customHeight="1" x14ac:dyDescent="0.25">
      <c r="A60" s="151"/>
      <c r="B60" s="82" t="s">
        <v>121</v>
      </c>
      <c r="C60" s="130"/>
      <c r="D60" s="146"/>
      <c r="E60" s="120"/>
    </row>
    <row r="61" spans="1:5" ht="26.25" customHeight="1" x14ac:dyDescent="0.25">
      <c r="A61" s="151"/>
      <c r="B61" s="82" t="s">
        <v>120</v>
      </c>
      <c r="C61" s="130"/>
      <c r="D61" s="146"/>
      <c r="E61" s="120"/>
    </row>
    <row r="62" spans="1:5" ht="26.25" customHeight="1" x14ac:dyDescent="0.25">
      <c r="A62" s="151"/>
      <c r="B62" s="82" t="s">
        <v>119</v>
      </c>
      <c r="C62" s="130"/>
      <c r="D62" s="146"/>
      <c r="E62" s="120"/>
    </row>
    <row r="63" spans="1:5" ht="26.25" customHeight="1" x14ac:dyDescent="0.25">
      <c r="A63" s="151"/>
      <c r="B63" s="82" t="s">
        <v>118</v>
      </c>
      <c r="C63" s="130"/>
      <c r="D63" s="146"/>
      <c r="E63" s="120"/>
    </row>
    <row r="64" spans="1:5" ht="26.25" customHeight="1" x14ac:dyDescent="0.25">
      <c r="A64" s="151"/>
      <c r="B64" s="82" t="s">
        <v>117</v>
      </c>
      <c r="C64" s="130"/>
      <c r="D64" s="146"/>
      <c r="E64" s="120"/>
    </row>
    <row r="65" spans="1:5" ht="26.25" customHeight="1" x14ac:dyDescent="0.25">
      <c r="A65" s="151"/>
      <c r="B65" s="82" t="s">
        <v>116</v>
      </c>
      <c r="C65" s="130"/>
      <c r="D65" s="146"/>
      <c r="E65" s="120"/>
    </row>
    <row r="66" spans="1:5" ht="30" customHeight="1" x14ac:dyDescent="0.25">
      <c r="A66" s="155"/>
      <c r="B66" s="82" t="s">
        <v>115</v>
      </c>
      <c r="C66" s="130"/>
      <c r="D66" s="146">
        <v>39000</v>
      </c>
      <c r="E66" s="120"/>
    </row>
    <row r="67" spans="1:5" ht="30" customHeight="1" x14ac:dyDescent="0.25">
      <c r="A67" s="155"/>
      <c r="B67" s="82" t="s">
        <v>114</v>
      </c>
      <c r="C67" s="130"/>
      <c r="D67" s="146">
        <v>7500</v>
      </c>
      <c r="E67" s="120"/>
    </row>
    <row r="68" spans="1:5" ht="26.25" customHeight="1" x14ac:dyDescent="0.25">
      <c r="A68" s="151"/>
      <c r="B68" s="82" t="s">
        <v>113</v>
      </c>
      <c r="C68" s="130"/>
      <c r="D68" s="146">
        <v>8500</v>
      </c>
      <c r="E68" s="120"/>
    </row>
    <row r="69" spans="1:5" ht="24" customHeight="1" x14ac:dyDescent="0.25">
      <c r="A69" s="112"/>
      <c r="B69" s="93" t="s">
        <v>112</v>
      </c>
      <c r="C69" s="130">
        <v>5000</v>
      </c>
      <c r="D69" s="130">
        <v>5000</v>
      </c>
      <c r="E69" s="120"/>
    </row>
    <row r="70" spans="1:5" ht="15" customHeight="1" thickBot="1" x14ac:dyDescent="0.3">
      <c r="A70" s="114"/>
      <c r="B70" s="156"/>
      <c r="C70" s="127"/>
      <c r="D70" s="147"/>
      <c r="E70" s="122"/>
    </row>
    <row r="71" spans="1:5" ht="15.75" thickBot="1" x14ac:dyDescent="0.3">
      <c r="A71" s="157"/>
      <c r="B71" s="157"/>
      <c r="E71" s="82"/>
    </row>
    <row r="72" spans="1:5" ht="29.25" customHeight="1" thickBot="1" x14ac:dyDescent="0.3">
      <c r="A72" s="158" t="s">
        <v>14</v>
      </c>
      <c r="B72" s="100"/>
      <c r="C72" s="104"/>
      <c r="D72" s="128"/>
      <c r="E72" s="10"/>
    </row>
    <row r="73" spans="1:5" ht="35.1" customHeight="1" x14ac:dyDescent="0.25">
      <c r="A73" s="159" t="s">
        <v>53</v>
      </c>
      <c r="B73" s="105" t="s">
        <v>15</v>
      </c>
      <c r="C73" s="142">
        <f>SUM(C74)</f>
        <v>10000</v>
      </c>
      <c r="D73" s="142">
        <v>10750</v>
      </c>
      <c r="E73" s="105"/>
    </row>
    <row r="74" spans="1:5" ht="35.1" customHeight="1" thickBot="1" x14ac:dyDescent="0.3">
      <c r="A74" s="151"/>
      <c r="B74" s="77" t="s">
        <v>111</v>
      </c>
      <c r="C74" s="127">
        <v>10000</v>
      </c>
      <c r="D74" s="127">
        <v>10750</v>
      </c>
      <c r="E74" s="77"/>
    </row>
    <row r="75" spans="1:5" ht="35.1" customHeight="1" x14ac:dyDescent="0.25">
      <c r="A75" s="81" t="s">
        <v>74</v>
      </c>
      <c r="B75" s="103" t="s">
        <v>45</v>
      </c>
      <c r="C75" s="142">
        <f>SUM(C76)</f>
        <v>10000</v>
      </c>
      <c r="D75" s="142">
        <f>SUM(D76)</f>
        <v>10000</v>
      </c>
      <c r="E75" s="103"/>
    </row>
    <row r="76" spans="1:5" ht="35.1" customHeight="1" thickBot="1" x14ac:dyDescent="0.3">
      <c r="A76" s="160"/>
      <c r="B76" s="122" t="s">
        <v>110</v>
      </c>
      <c r="C76" s="127">
        <v>10000</v>
      </c>
      <c r="D76" s="127">
        <v>10000</v>
      </c>
      <c r="E76" s="122"/>
    </row>
    <row r="77" spans="1:5" ht="28.5" customHeight="1" x14ac:dyDescent="0.25">
      <c r="A77" s="172"/>
      <c r="B77" s="176" t="s">
        <v>16</v>
      </c>
      <c r="C77" s="178">
        <f xml:space="preserve"> C6+C23+C27+C31+C38+C39+C41+C43+C49+C58+C73+C75</f>
        <v>3456396.41</v>
      </c>
      <c r="D77" s="178">
        <f xml:space="preserve"> D6+D23+D27+D31+D38+D39+D41+D43+D49+D58+D73+D75</f>
        <v>3823406.5599999996</v>
      </c>
      <c r="E77" s="109"/>
    </row>
    <row r="78" spans="1:5" ht="27.75" customHeight="1" thickBot="1" x14ac:dyDescent="0.3">
      <c r="A78" s="173"/>
      <c r="B78" s="177"/>
      <c r="C78" s="179"/>
      <c r="D78" s="179"/>
      <c r="E78" s="77"/>
    </row>
    <row r="79" spans="1:5" x14ac:dyDescent="0.25">
      <c r="A79" s="171"/>
      <c r="B79" s="171"/>
      <c r="C79" s="171"/>
      <c r="D79" s="171"/>
      <c r="E79" s="171"/>
    </row>
  </sheetData>
  <mergeCells count="7">
    <mergeCell ref="A1:E1"/>
    <mergeCell ref="A79:E79"/>
    <mergeCell ref="A77:A78"/>
    <mergeCell ref="A29:E29"/>
    <mergeCell ref="B77:B78"/>
    <mergeCell ref="C77:C78"/>
    <mergeCell ref="D77:D78"/>
  </mergeCells>
  <pageMargins left="0.35520833333333335" right="0.25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680D-B7AF-48AC-BCDC-FBC90A97ACDB}">
  <dimension ref="A2:G86"/>
  <sheetViews>
    <sheetView tabSelected="1" showWhiteSpace="0" view="pageBreakPreview" topLeftCell="A58" zoomScale="115" zoomScaleNormal="115" zoomScaleSheetLayoutView="115" workbookViewId="0">
      <selection activeCell="B68" sqref="B68"/>
    </sheetView>
  </sheetViews>
  <sheetFormatPr defaultRowHeight="15" x14ac:dyDescent="0.25"/>
  <cols>
    <col min="1" max="1" width="16.28515625" customWidth="1"/>
    <col min="2" max="2" width="74.28515625" customWidth="1"/>
    <col min="3" max="4" width="37.140625" style="94" customWidth="1"/>
    <col min="5" max="5" width="13.140625" style="8" bestFit="1" customWidth="1"/>
    <col min="6" max="6" width="11.140625" bestFit="1" customWidth="1"/>
    <col min="7" max="7" width="14.7109375" bestFit="1" customWidth="1"/>
  </cols>
  <sheetData>
    <row r="2" spans="1:6" ht="18.75" customHeight="1" x14ac:dyDescent="0.25">
      <c r="A2" s="170" t="s">
        <v>22</v>
      </c>
      <c r="B2" s="170"/>
      <c r="C2" s="170"/>
      <c r="D2" s="170"/>
    </row>
    <row r="3" spans="1:6" ht="30.75" customHeight="1" x14ac:dyDescent="0.25">
      <c r="A3" s="185" t="s">
        <v>145</v>
      </c>
      <c r="B3" s="185"/>
      <c r="C3" s="185"/>
      <c r="D3" s="185"/>
    </row>
    <row r="5" spans="1:6" ht="20.25" customHeight="1" thickBot="1" x14ac:dyDescent="0.3">
      <c r="A5" s="161" t="s">
        <v>144</v>
      </c>
    </row>
    <row r="6" spans="1:6" ht="15.75" thickTop="1" x14ac:dyDescent="0.25">
      <c r="A6" s="183" t="s">
        <v>23</v>
      </c>
      <c r="B6" s="183" t="s">
        <v>24</v>
      </c>
      <c r="C6" s="18" t="s">
        <v>136</v>
      </c>
      <c r="D6" s="18" t="s">
        <v>63</v>
      </c>
    </row>
    <row r="7" spans="1:6" ht="15.75" thickBot="1" x14ac:dyDescent="0.3">
      <c r="A7" s="184"/>
      <c r="B7" s="184"/>
      <c r="C7" s="19" t="s">
        <v>148</v>
      </c>
      <c r="D7" s="19" t="s">
        <v>148</v>
      </c>
    </row>
    <row r="8" spans="1:6" ht="18.75" customHeight="1" x14ac:dyDescent="0.25">
      <c r="A8" s="186">
        <v>1</v>
      </c>
      <c r="B8" s="81" t="s">
        <v>44</v>
      </c>
      <c r="C8" s="26">
        <f>'2 str (2)'!C6</f>
        <v>193500</v>
      </c>
      <c r="D8" s="26">
        <f>'2 str (2)'!D6</f>
        <v>193500</v>
      </c>
    </row>
    <row r="9" spans="1:6" x14ac:dyDescent="0.25">
      <c r="A9" s="187"/>
      <c r="B9" s="4" t="s">
        <v>149</v>
      </c>
      <c r="C9" s="24">
        <v>11500</v>
      </c>
      <c r="D9" s="24">
        <v>11500</v>
      </c>
      <c r="F9" s="162"/>
    </row>
    <row r="10" spans="1:6" ht="15.75" thickBot="1" x14ac:dyDescent="0.3">
      <c r="A10" s="193"/>
      <c r="B10" s="73" t="s">
        <v>150</v>
      </c>
      <c r="C10" s="25">
        <v>182000</v>
      </c>
      <c r="D10" s="25">
        <v>182000</v>
      </c>
    </row>
    <row r="11" spans="1:6" x14ac:dyDescent="0.25">
      <c r="A11" s="186">
        <v>2</v>
      </c>
      <c r="B11" s="85" t="s">
        <v>153</v>
      </c>
      <c r="C11" s="26">
        <v>390000</v>
      </c>
      <c r="D11" s="26">
        <v>390000</v>
      </c>
    </row>
    <row r="12" spans="1:6" x14ac:dyDescent="0.25">
      <c r="A12" s="187"/>
      <c r="B12" s="9" t="s">
        <v>152</v>
      </c>
      <c r="C12" s="24">
        <v>181600</v>
      </c>
      <c r="D12" s="24">
        <v>181600</v>
      </c>
    </row>
    <row r="13" spans="1:6" ht="15.75" thickBot="1" x14ac:dyDescent="0.3">
      <c r="A13" s="199"/>
      <c r="B13" s="74" t="s">
        <v>151</v>
      </c>
      <c r="C13" s="25">
        <v>208400</v>
      </c>
      <c r="D13" s="25">
        <v>208400</v>
      </c>
    </row>
    <row r="14" spans="1:6" ht="15.75" customHeight="1" x14ac:dyDescent="0.25">
      <c r="A14" s="186">
        <v>3</v>
      </c>
      <c r="B14" s="85" t="s">
        <v>143</v>
      </c>
      <c r="C14" s="26">
        <v>8000</v>
      </c>
      <c r="D14" s="26">
        <v>8000</v>
      </c>
    </row>
    <row r="15" spans="1:6" ht="15.75" thickBot="1" x14ac:dyDescent="0.3">
      <c r="A15" s="199"/>
      <c r="B15" s="90" t="s">
        <v>151</v>
      </c>
      <c r="C15" s="29">
        <v>8000</v>
      </c>
      <c r="D15" s="27">
        <v>8000</v>
      </c>
    </row>
    <row r="16" spans="1:6" ht="21" customHeight="1" thickBot="1" x14ac:dyDescent="0.3">
      <c r="A16" s="68"/>
      <c r="B16" s="76" t="s">
        <v>25</v>
      </c>
      <c r="C16" s="28">
        <f>C8+C11+C14</f>
        <v>591500</v>
      </c>
      <c r="D16" s="14">
        <f>D8+D11+D14</f>
        <v>591500</v>
      </c>
    </row>
    <row r="17" spans="1:4" x14ac:dyDescent="0.25">
      <c r="A17" s="69"/>
      <c r="B17" s="84"/>
      <c r="C17" s="12"/>
      <c r="D17" s="12"/>
    </row>
    <row r="18" spans="1:4" ht="20.25" customHeight="1" thickBot="1" x14ac:dyDescent="0.3">
      <c r="A18" s="161" t="s">
        <v>71</v>
      </c>
    </row>
    <row r="19" spans="1:4" ht="15.75" thickTop="1" x14ac:dyDescent="0.25">
      <c r="A19" s="183" t="s">
        <v>23</v>
      </c>
      <c r="B19" s="183" t="s">
        <v>24</v>
      </c>
      <c r="C19" s="18" t="s">
        <v>136</v>
      </c>
      <c r="D19" s="18" t="s">
        <v>63</v>
      </c>
    </row>
    <row r="20" spans="1:4" ht="15.75" thickBot="1" x14ac:dyDescent="0.3">
      <c r="A20" s="184"/>
      <c r="B20" s="184"/>
      <c r="C20" s="19" t="s">
        <v>148</v>
      </c>
      <c r="D20" s="19" t="s">
        <v>148</v>
      </c>
    </row>
    <row r="21" spans="1:4" x14ac:dyDescent="0.25">
      <c r="A21" s="186">
        <v>1</v>
      </c>
      <c r="B21" s="81" t="s">
        <v>142</v>
      </c>
      <c r="C21" s="23">
        <f>SUM(C22)</f>
        <v>26500</v>
      </c>
      <c r="D21" s="23">
        <f>SUM(D22)</f>
        <v>35162.5</v>
      </c>
    </row>
    <row r="22" spans="1:4" ht="15.75" thickBot="1" x14ac:dyDescent="0.3">
      <c r="A22" s="187"/>
      <c r="B22" s="2" t="s">
        <v>149</v>
      </c>
      <c r="C22" s="13">
        <v>26500</v>
      </c>
      <c r="D22" s="13">
        <v>35162.5</v>
      </c>
    </row>
    <row r="23" spans="1:4" ht="15.75" thickBot="1" x14ac:dyDescent="0.3">
      <c r="A23" s="3"/>
      <c r="B23" s="10" t="s">
        <v>25</v>
      </c>
      <c r="C23" s="14">
        <f>SUM(C22)</f>
        <v>26500</v>
      </c>
      <c r="D23" s="14">
        <f>SUM(D22)</f>
        <v>35162.5</v>
      </c>
    </row>
    <row r="25" spans="1:4" ht="18" customHeight="1" thickBot="1" x14ac:dyDescent="0.3">
      <c r="A25" s="200" t="s">
        <v>72</v>
      </c>
      <c r="B25" s="200"/>
      <c r="C25" s="200"/>
      <c r="D25" s="163"/>
    </row>
    <row r="26" spans="1:4" ht="15.75" thickTop="1" x14ac:dyDescent="0.25">
      <c r="A26" s="183" t="s">
        <v>23</v>
      </c>
      <c r="B26" s="183" t="s">
        <v>24</v>
      </c>
      <c r="C26" s="18" t="s">
        <v>136</v>
      </c>
      <c r="D26" s="18" t="s">
        <v>63</v>
      </c>
    </row>
    <row r="27" spans="1:4" ht="15.75" thickBot="1" x14ac:dyDescent="0.3">
      <c r="A27" s="184"/>
      <c r="B27" s="184"/>
      <c r="C27" s="19" t="s">
        <v>148</v>
      </c>
      <c r="D27" s="19" t="s">
        <v>148</v>
      </c>
    </row>
    <row r="28" spans="1:4" x14ac:dyDescent="0.25">
      <c r="A28" s="186" t="s">
        <v>2</v>
      </c>
      <c r="B28" s="85" t="s">
        <v>43</v>
      </c>
      <c r="C28" s="22">
        <f>SUM(C29:C30)</f>
        <v>36000</v>
      </c>
      <c r="D28" s="22">
        <f>SUM(D29:D30)</f>
        <v>94671.2</v>
      </c>
    </row>
    <row r="29" spans="1:4" x14ac:dyDescent="0.25">
      <c r="A29" s="187"/>
      <c r="B29" s="9" t="s">
        <v>154</v>
      </c>
      <c r="C29" s="20">
        <v>36000</v>
      </c>
      <c r="D29" s="20">
        <v>50000</v>
      </c>
    </row>
    <row r="30" spans="1:4" ht="13.5" customHeight="1" thickBot="1" x14ac:dyDescent="0.3">
      <c r="A30" s="68"/>
      <c r="B30" s="9" t="s">
        <v>90</v>
      </c>
      <c r="C30" s="21">
        <v>0</v>
      </c>
      <c r="D30" s="21">
        <v>44671.199999999997</v>
      </c>
    </row>
    <row r="31" spans="1:4" x14ac:dyDescent="0.25">
      <c r="A31" s="186" t="s">
        <v>3</v>
      </c>
      <c r="B31" s="86" t="s">
        <v>10</v>
      </c>
      <c r="C31" s="30">
        <v>20000</v>
      </c>
      <c r="D31" s="30">
        <v>20000</v>
      </c>
    </row>
    <row r="32" spans="1:4" ht="15.75" thickBot="1" x14ac:dyDescent="0.3">
      <c r="A32" s="193"/>
      <c r="B32" s="74" t="s">
        <v>154</v>
      </c>
      <c r="C32" s="25">
        <v>20000</v>
      </c>
      <c r="D32" s="25">
        <v>20000</v>
      </c>
    </row>
    <row r="33" spans="1:4" x14ac:dyDescent="0.25">
      <c r="A33" s="187" t="s">
        <v>4</v>
      </c>
      <c r="B33" s="87" t="s">
        <v>34</v>
      </c>
      <c r="C33" s="26">
        <v>33000</v>
      </c>
      <c r="D33" s="26">
        <v>33000</v>
      </c>
    </row>
    <row r="34" spans="1:4" ht="15.75" thickBot="1" x14ac:dyDescent="0.3">
      <c r="A34" s="193"/>
      <c r="B34" s="74" t="s">
        <v>154</v>
      </c>
      <c r="C34" s="25">
        <v>33000</v>
      </c>
      <c r="D34" s="25">
        <v>33000</v>
      </c>
    </row>
    <row r="35" spans="1:4" x14ac:dyDescent="0.25">
      <c r="A35" s="202" t="s">
        <v>26</v>
      </c>
      <c r="B35" s="81" t="s">
        <v>42</v>
      </c>
      <c r="C35" s="26">
        <v>213544.26</v>
      </c>
      <c r="D35" s="26">
        <v>0</v>
      </c>
    </row>
    <row r="36" spans="1:4" x14ac:dyDescent="0.25">
      <c r="A36" s="203"/>
      <c r="B36" s="88" t="s">
        <v>149</v>
      </c>
      <c r="C36" s="24">
        <v>107500</v>
      </c>
      <c r="D36" s="24">
        <v>0</v>
      </c>
    </row>
    <row r="37" spans="1:4" ht="15.75" thickBot="1" x14ac:dyDescent="0.3">
      <c r="A37" s="204"/>
      <c r="B37" s="73" t="s">
        <v>155</v>
      </c>
      <c r="C37" s="25">
        <v>106044.26</v>
      </c>
      <c r="D37" s="25">
        <v>0</v>
      </c>
    </row>
    <row r="38" spans="1:4" ht="15.75" thickBot="1" x14ac:dyDescent="0.3">
      <c r="A38" s="164"/>
      <c r="B38" s="76" t="s">
        <v>25</v>
      </c>
      <c r="C38" s="11">
        <f>C28+C31+C33+C35</f>
        <v>302544.26</v>
      </c>
      <c r="D38" s="11">
        <f>D28+D31+D33+D35</f>
        <v>147671.20000000001</v>
      </c>
    </row>
    <row r="39" spans="1:4" x14ac:dyDescent="0.25">
      <c r="A39" s="165"/>
      <c r="B39" s="84"/>
      <c r="C39" s="12"/>
      <c r="D39" s="12"/>
    </row>
    <row r="40" spans="1:4" ht="15.75" thickBot="1" x14ac:dyDescent="0.3">
      <c r="A40" s="200" t="s">
        <v>141</v>
      </c>
      <c r="B40" s="200"/>
    </row>
    <row r="41" spans="1:4" ht="15.75" thickTop="1" x14ac:dyDescent="0.25">
      <c r="A41" s="183" t="s">
        <v>23</v>
      </c>
      <c r="B41" s="183" t="s">
        <v>24</v>
      </c>
      <c r="C41" s="37" t="s">
        <v>136</v>
      </c>
      <c r="D41" s="38" t="s">
        <v>63</v>
      </c>
    </row>
    <row r="42" spans="1:4" ht="15.75" thickBot="1" x14ac:dyDescent="0.3">
      <c r="A42" s="201"/>
      <c r="B42" s="201"/>
      <c r="C42" s="41" t="s">
        <v>148</v>
      </c>
      <c r="D42" s="42" t="s">
        <v>148</v>
      </c>
    </row>
    <row r="43" spans="1:4" ht="21.75" customHeight="1" thickTop="1" x14ac:dyDescent="0.25">
      <c r="A43" s="188" t="s">
        <v>2</v>
      </c>
      <c r="B43" s="34" t="s">
        <v>156</v>
      </c>
      <c r="C43" s="12">
        <f>SUM(C44:C46)</f>
        <v>2480852.15</v>
      </c>
      <c r="D43" s="12">
        <f>SUM(D44:D46)</f>
        <v>2938322.86</v>
      </c>
    </row>
    <row r="44" spans="1:4" ht="21.75" customHeight="1" x14ac:dyDescent="0.25">
      <c r="A44" s="189"/>
      <c r="B44" s="35" t="s">
        <v>140</v>
      </c>
      <c r="C44" s="31">
        <v>2016833.15</v>
      </c>
      <c r="D44" s="39">
        <v>2474303.86</v>
      </c>
    </row>
    <row r="45" spans="1:4" x14ac:dyDescent="0.25">
      <c r="A45" s="189"/>
      <c r="B45" s="35" t="s">
        <v>89</v>
      </c>
      <c r="C45" s="31">
        <v>344019</v>
      </c>
      <c r="D45" s="39">
        <v>344019</v>
      </c>
    </row>
    <row r="46" spans="1:4" ht="15.75" thickBot="1" x14ac:dyDescent="0.3">
      <c r="A46" s="189"/>
      <c r="B46" s="35" t="s">
        <v>157</v>
      </c>
      <c r="C46" s="31">
        <v>120000</v>
      </c>
      <c r="D46" s="39">
        <v>120000</v>
      </c>
    </row>
    <row r="47" spans="1:4" ht="15.75" thickBot="1" x14ac:dyDescent="0.3">
      <c r="A47" s="190"/>
      <c r="B47" s="36" t="s">
        <v>29</v>
      </c>
      <c r="C47" s="33">
        <f>C43</f>
        <v>2480852.15</v>
      </c>
      <c r="D47" s="40">
        <f>SUM(D43:D46)</f>
        <v>5876645.7199999997</v>
      </c>
    </row>
    <row r="48" spans="1:4" x14ac:dyDescent="0.25">
      <c r="A48" s="82"/>
      <c r="B48" s="83"/>
      <c r="C48" s="12"/>
      <c r="D48" s="12"/>
    </row>
    <row r="49" spans="1:7" ht="21" customHeight="1" thickBot="1" x14ac:dyDescent="0.3">
      <c r="A49" s="198" t="s">
        <v>139</v>
      </c>
      <c r="B49" s="198"/>
    </row>
    <row r="50" spans="1:7" ht="15.75" thickTop="1" x14ac:dyDescent="0.25">
      <c r="A50" s="194" t="s">
        <v>23</v>
      </c>
      <c r="B50" s="196" t="s">
        <v>24</v>
      </c>
      <c r="C50" s="18" t="s">
        <v>136</v>
      </c>
      <c r="D50" s="18" t="s">
        <v>63</v>
      </c>
    </row>
    <row r="51" spans="1:7" ht="15.75" thickBot="1" x14ac:dyDescent="0.3">
      <c r="A51" s="195"/>
      <c r="B51" s="197"/>
      <c r="C51" s="52" t="s">
        <v>148</v>
      </c>
      <c r="D51" s="53" t="s">
        <v>148</v>
      </c>
    </row>
    <row r="52" spans="1:7" x14ac:dyDescent="0.25">
      <c r="A52" s="43">
        <v>1</v>
      </c>
      <c r="B52" s="44" t="s">
        <v>138</v>
      </c>
      <c r="C52" s="48">
        <v>35000</v>
      </c>
      <c r="D52" s="48">
        <v>90000</v>
      </c>
    </row>
    <row r="53" spans="1:7" ht="15.75" thickBot="1" x14ac:dyDescent="0.3">
      <c r="A53" s="45"/>
      <c r="B53" s="46" t="s">
        <v>151</v>
      </c>
      <c r="C53" s="47">
        <v>35000</v>
      </c>
      <c r="D53" s="47">
        <v>90000</v>
      </c>
    </row>
    <row r="54" spans="1:7" ht="15.75" thickBot="1" x14ac:dyDescent="0.3">
      <c r="A54" s="89" t="s">
        <v>28</v>
      </c>
      <c r="B54" s="1" t="s">
        <v>29</v>
      </c>
      <c r="C54" s="16">
        <f>C52</f>
        <v>35000</v>
      </c>
      <c r="D54" s="16">
        <f>D52</f>
        <v>90000</v>
      </c>
    </row>
    <row r="56" spans="1:7" ht="19.5" customHeight="1" thickBot="1" x14ac:dyDescent="0.3">
      <c r="A56" s="198" t="s">
        <v>137</v>
      </c>
      <c r="B56" s="198"/>
    </row>
    <row r="57" spans="1:7" ht="15.75" thickTop="1" x14ac:dyDescent="0.25">
      <c r="A57" s="194" t="s">
        <v>23</v>
      </c>
      <c r="B57" s="196" t="s">
        <v>24</v>
      </c>
      <c r="C57" s="18" t="s">
        <v>136</v>
      </c>
      <c r="D57" s="18" t="s">
        <v>63</v>
      </c>
    </row>
    <row r="58" spans="1:7" ht="15.75" thickBot="1" x14ac:dyDescent="0.3">
      <c r="A58" s="195"/>
      <c r="B58" s="197"/>
      <c r="C58" s="19" t="s">
        <v>148</v>
      </c>
      <c r="D58" s="19" t="s">
        <v>148</v>
      </c>
    </row>
    <row r="59" spans="1:7" x14ac:dyDescent="0.25">
      <c r="A59" s="56" t="s">
        <v>2</v>
      </c>
      <c r="B59" s="49" t="s">
        <v>135</v>
      </c>
      <c r="C59" s="54">
        <f>C60</f>
        <v>10000</v>
      </c>
      <c r="D59" s="55">
        <f>D60</f>
        <v>10750</v>
      </c>
    </row>
    <row r="60" spans="1:7" ht="15.75" thickBot="1" x14ac:dyDescent="0.3">
      <c r="A60" s="45"/>
      <c r="B60" s="50" t="s">
        <v>149</v>
      </c>
      <c r="C60" s="51">
        <v>10000</v>
      </c>
      <c r="D60" s="15">
        <v>10750</v>
      </c>
    </row>
    <row r="61" spans="1:7" x14ac:dyDescent="0.25">
      <c r="A61" s="43" t="s">
        <v>3</v>
      </c>
      <c r="B61" s="44" t="s">
        <v>45</v>
      </c>
      <c r="C61" s="48">
        <f>C62</f>
        <v>10000</v>
      </c>
      <c r="D61" s="48">
        <f>D62</f>
        <v>10000</v>
      </c>
    </row>
    <row r="62" spans="1:7" ht="15.75" thickBot="1" x14ac:dyDescent="0.3">
      <c r="A62" s="45"/>
      <c r="B62" s="46" t="s">
        <v>149</v>
      </c>
      <c r="C62" s="47">
        <v>10000</v>
      </c>
      <c r="D62" s="47">
        <v>10000</v>
      </c>
    </row>
    <row r="63" spans="1:7" ht="15.75" thickBot="1" x14ac:dyDescent="0.3">
      <c r="A63" s="89" t="s">
        <v>28</v>
      </c>
      <c r="B63" s="72" t="s">
        <v>30</v>
      </c>
      <c r="C63" s="14">
        <f>C59+C61</f>
        <v>20000</v>
      </c>
      <c r="D63" s="14">
        <f>D59+D61</f>
        <v>20750</v>
      </c>
      <c r="G63" s="166"/>
    </row>
    <row r="65" spans="1:4" x14ac:dyDescent="0.25">
      <c r="A65" s="170" t="s">
        <v>31</v>
      </c>
      <c r="B65" s="170"/>
      <c r="C65" s="170"/>
      <c r="D65" s="170"/>
    </row>
    <row r="66" spans="1:4" x14ac:dyDescent="0.25">
      <c r="A66" s="181" t="s">
        <v>163</v>
      </c>
      <c r="B66" s="181"/>
      <c r="C66" s="181"/>
      <c r="D66" s="181"/>
    </row>
    <row r="68" spans="1:4" ht="63.75" customHeight="1" x14ac:dyDescent="0.25">
      <c r="C68" s="191" t="s">
        <v>164</v>
      </c>
      <c r="D68" s="192"/>
    </row>
    <row r="69" spans="1:4" x14ac:dyDescent="0.25">
      <c r="C69" s="192"/>
      <c r="D69" s="192"/>
    </row>
    <row r="70" spans="1:4" x14ac:dyDescent="0.25">
      <c r="A70" s="79"/>
      <c r="B70" s="75"/>
      <c r="C70" s="75"/>
    </row>
    <row r="71" spans="1:4" x14ac:dyDescent="0.25">
      <c r="A71" s="181"/>
      <c r="B71" s="181"/>
      <c r="C71" s="181"/>
    </row>
    <row r="72" spans="1:4" x14ac:dyDescent="0.25">
      <c r="A72" s="182"/>
      <c r="B72" s="182"/>
      <c r="C72" s="182"/>
    </row>
    <row r="73" spans="1:4" x14ac:dyDescent="0.25">
      <c r="A73" s="91"/>
      <c r="B73" s="92"/>
      <c r="C73" s="92"/>
    </row>
    <row r="74" spans="1:4" x14ac:dyDescent="0.25">
      <c r="A74" s="181"/>
      <c r="B74" s="181"/>
      <c r="C74" s="181"/>
    </row>
    <row r="75" spans="1:4" x14ac:dyDescent="0.25">
      <c r="A75" s="181"/>
      <c r="B75" s="181"/>
      <c r="C75" s="181"/>
    </row>
    <row r="76" spans="1:4" x14ac:dyDescent="0.25">
      <c r="A76" s="93"/>
      <c r="B76" s="67"/>
      <c r="C76" s="67"/>
    </row>
    <row r="77" spans="1:4" x14ac:dyDescent="0.25">
      <c r="A77" s="181"/>
      <c r="B77" s="181"/>
      <c r="C77" s="181"/>
    </row>
    <row r="78" spans="1:4" x14ac:dyDescent="0.25">
      <c r="A78" s="181"/>
      <c r="B78" s="181"/>
      <c r="C78" s="181"/>
    </row>
    <row r="79" spans="1:4" x14ac:dyDescent="0.25">
      <c r="A79" s="180"/>
      <c r="B79" s="180"/>
      <c r="C79" s="75"/>
    </row>
    <row r="80" spans="1:4" x14ac:dyDescent="0.25">
      <c r="A80" s="180"/>
      <c r="B80" s="180"/>
      <c r="C80" s="75"/>
    </row>
    <row r="81" spans="1:3" x14ac:dyDescent="0.25">
      <c r="A81" s="181"/>
      <c r="B81" s="181"/>
      <c r="C81" s="75"/>
    </row>
    <row r="82" spans="1:3" x14ac:dyDescent="0.25">
      <c r="A82" s="181"/>
      <c r="B82" s="181"/>
      <c r="C82" s="75"/>
    </row>
    <row r="83" spans="1:3" x14ac:dyDescent="0.25">
      <c r="A83" s="181"/>
      <c r="B83" s="181"/>
    </row>
    <row r="84" spans="1:3" x14ac:dyDescent="0.25">
      <c r="A84" s="181"/>
      <c r="B84" s="181"/>
    </row>
    <row r="85" spans="1:3" x14ac:dyDescent="0.25">
      <c r="A85" s="181"/>
      <c r="B85" s="181"/>
    </row>
    <row r="86" spans="1:3" x14ac:dyDescent="0.25">
      <c r="A86" s="205"/>
      <c r="B86" s="205"/>
    </row>
  </sheetData>
  <mergeCells count="44">
    <mergeCell ref="A86:B86"/>
    <mergeCell ref="A83:B83"/>
    <mergeCell ref="A84:B84"/>
    <mergeCell ref="A85:B85"/>
    <mergeCell ref="A77:C77"/>
    <mergeCell ref="A78:C78"/>
    <mergeCell ref="A79:B79"/>
    <mergeCell ref="A28:A29"/>
    <mergeCell ref="A31:A32"/>
    <mergeCell ref="A33:A34"/>
    <mergeCell ref="A56:B56"/>
    <mergeCell ref="A35:A37"/>
    <mergeCell ref="A43:A47"/>
    <mergeCell ref="C68:D69"/>
    <mergeCell ref="A8:A10"/>
    <mergeCell ref="B26:B27"/>
    <mergeCell ref="A50:A51"/>
    <mergeCell ref="B50:B51"/>
    <mergeCell ref="A57:A58"/>
    <mergeCell ref="A26:A27"/>
    <mergeCell ref="B57:B58"/>
    <mergeCell ref="A49:B49"/>
    <mergeCell ref="A14:A15"/>
    <mergeCell ref="A11:A13"/>
    <mergeCell ref="A25:C25"/>
    <mergeCell ref="A41:A42"/>
    <mergeCell ref="B41:B42"/>
    <mergeCell ref="A40:B40"/>
    <mergeCell ref="A80:B80"/>
    <mergeCell ref="A81:B81"/>
    <mergeCell ref="A82:B82"/>
    <mergeCell ref="A2:D2"/>
    <mergeCell ref="A71:C71"/>
    <mergeCell ref="A72:C72"/>
    <mergeCell ref="A74:C74"/>
    <mergeCell ref="A75:C75"/>
    <mergeCell ref="A6:A7"/>
    <mergeCell ref="B6:B7"/>
    <mergeCell ref="A3:D3"/>
    <mergeCell ref="A65:D65"/>
    <mergeCell ref="A66:D66"/>
    <mergeCell ref="A21:A22"/>
    <mergeCell ref="A19:A20"/>
    <mergeCell ref="B19:B20"/>
  </mergeCells>
  <pageMargins left="0.51" right="0.25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1 str</vt:lpstr>
      <vt:lpstr>2 str (2)</vt:lpstr>
      <vt:lpstr>3 str (2)</vt:lpstr>
      <vt:lpstr>'1 str'!Podrucje_ispisa</vt:lpstr>
      <vt:lpstr>'3 str (2)'!Podrucje_ispisa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Krapinske Toplice</dc:creator>
  <cp:lastModifiedBy>Matea Žilić</cp:lastModifiedBy>
  <cp:lastPrinted>2026-06-03T06:07:07Z</cp:lastPrinted>
  <dcterms:created xsi:type="dcterms:W3CDTF">2023-09-05T10:55:34Z</dcterms:created>
  <dcterms:modified xsi:type="dcterms:W3CDTF">2026-06-09T09:02:17Z</dcterms:modified>
</cp:coreProperties>
</file>